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490" yWindow="105" windowWidth="14340" windowHeight="1450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Pol'!$A$1:$U$148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9" i="12" l="1"/>
  <c r="G67" i="12"/>
  <c r="G146" i="12"/>
  <c r="G145" i="12"/>
  <c r="G144" i="12"/>
  <c r="G143" i="12"/>
  <c r="G142" i="12"/>
  <c r="G141" i="12"/>
  <c r="G140" i="12"/>
  <c r="G139" i="12"/>
  <c r="G137" i="12"/>
  <c r="G136" i="12"/>
  <c r="G134" i="12"/>
  <c r="G133" i="12"/>
  <c r="G131" i="12"/>
  <c r="G127" i="12"/>
  <c r="G126" i="12"/>
  <c r="G125" i="12"/>
  <c r="G124" i="12"/>
  <c r="G123" i="12"/>
  <c r="G122" i="12"/>
  <c r="G121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89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1" i="12"/>
  <c r="G70" i="12"/>
  <c r="G69" i="12"/>
  <c r="G66" i="12"/>
  <c r="G65" i="12"/>
  <c r="G64" i="12"/>
  <c r="G63" i="12"/>
  <c r="G62" i="12"/>
  <c r="G60" i="12"/>
  <c r="G59" i="12"/>
  <c r="G58" i="12"/>
  <c r="G56" i="12"/>
  <c r="G54" i="12"/>
  <c r="G51" i="12"/>
  <c r="G50" i="12"/>
  <c r="G46" i="12"/>
  <c r="G44" i="12"/>
  <c r="G41" i="12"/>
  <c r="G38" i="12"/>
  <c r="G34" i="12"/>
  <c r="G33" i="12"/>
  <c r="I51" i="1" s="1"/>
  <c r="G32" i="12"/>
  <c r="G31" i="12"/>
  <c r="G28" i="12"/>
  <c r="G21" i="12"/>
  <c r="G19" i="12"/>
  <c r="G17" i="12"/>
  <c r="G16" i="12"/>
  <c r="G15" i="12"/>
  <c r="G14" i="12"/>
  <c r="G13" i="12"/>
  <c r="G12" i="12"/>
  <c r="G11" i="12"/>
  <c r="G9" i="12"/>
  <c r="BA135" i="12" l="1"/>
  <c r="BA132" i="12"/>
  <c r="BA128" i="12"/>
  <c r="BA90" i="12"/>
  <c r="BA30" i="12"/>
  <c r="BA29" i="12"/>
  <c r="BA27" i="12"/>
  <c r="BA26" i="12"/>
  <c r="BA25" i="12"/>
  <c r="BA24" i="12"/>
  <c r="BA23" i="12"/>
  <c r="BA22" i="12"/>
  <c r="BA18" i="12"/>
  <c r="G8" i="12"/>
  <c r="I49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G20" i="12"/>
  <c r="I50" i="1" s="1"/>
  <c r="I21" i="12"/>
  <c r="K21" i="12"/>
  <c r="M21" i="12"/>
  <c r="O21" i="12"/>
  <c r="Q21" i="12"/>
  <c r="U21" i="12"/>
  <c r="I28" i="12"/>
  <c r="K28" i="12"/>
  <c r="M28" i="12"/>
  <c r="O28" i="12"/>
  <c r="Q28" i="12"/>
  <c r="U28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8" i="12"/>
  <c r="K38" i="12"/>
  <c r="M38" i="12"/>
  <c r="O38" i="12"/>
  <c r="Q38" i="12"/>
  <c r="U38" i="12"/>
  <c r="I41" i="12"/>
  <c r="K41" i="12"/>
  <c r="M41" i="12"/>
  <c r="O41" i="12"/>
  <c r="Q41" i="12"/>
  <c r="U41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G68" i="12"/>
  <c r="I52" i="1" s="1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G88" i="12"/>
  <c r="I53" i="1" s="1"/>
  <c r="I89" i="12"/>
  <c r="K89" i="12"/>
  <c r="M89" i="12"/>
  <c r="O89" i="12"/>
  <c r="Q89" i="12"/>
  <c r="U89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G120" i="12"/>
  <c r="I54" i="1" s="1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9" i="12"/>
  <c r="K129" i="12"/>
  <c r="M129" i="12"/>
  <c r="O129" i="12"/>
  <c r="Q129" i="12"/>
  <c r="U129" i="12"/>
  <c r="G130" i="12"/>
  <c r="I55" i="1" s="1"/>
  <c r="I131" i="12"/>
  <c r="K131" i="12"/>
  <c r="M131" i="12"/>
  <c r="O131" i="12"/>
  <c r="Q131" i="12"/>
  <c r="U131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G138" i="12"/>
  <c r="I56" i="1" s="1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AZ43" i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17" i="1"/>
  <c r="I21" i="1" s="1"/>
  <c r="G25" i="1" s="1"/>
  <c r="G26" i="1" s="1"/>
  <c r="G29" i="1" s="1"/>
  <c r="I57" i="1"/>
  <c r="Q138" i="12"/>
  <c r="I120" i="12"/>
  <c r="O138" i="12"/>
  <c r="U138" i="12"/>
  <c r="K138" i="12"/>
  <c r="O120" i="12"/>
  <c r="U120" i="12"/>
  <c r="K120" i="12"/>
  <c r="Q88" i="12"/>
  <c r="I88" i="12"/>
  <c r="M88" i="12"/>
  <c r="U68" i="12"/>
  <c r="K68" i="12"/>
  <c r="Q33" i="12"/>
  <c r="I33" i="12"/>
  <c r="M33" i="12"/>
  <c r="M8" i="12"/>
  <c r="M138" i="12"/>
  <c r="Q120" i="12"/>
  <c r="Q68" i="12"/>
  <c r="I68" i="12"/>
  <c r="M68" i="12"/>
  <c r="M20" i="12"/>
  <c r="Q20" i="12"/>
  <c r="I20" i="12"/>
  <c r="Q130" i="12"/>
  <c r="M130" i="12"/>
  <c r="O20" i="12"/>
  <c r="U20" i="12"/>
  <c r="K20" i="12"/>
  <c r="Q8" i="12"/>
  <c r="I8" i="12"/>
  <c r="I138" i="12"/>
  <c r="M120" i="12"/>
  <c r="I130" i="12"/>
  <c r="O68" i="12"/>
  <c r="U130" i="12"/>
  <c r="K130" i="12"/>
  <c r="O130" i="12"/>
  <c r="O88" i="12"/>
  <c r="U88" i="12"/>
  <c r="K88" i="12"/>
  <c r="O33" i="12"/>
  <c r="U33" i="12"/>
  <c r="K33" i="12"/>
  <c r="O8" i="12"/>
  <c r="U8" i="12"/>
  <c r="K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<sst xmlns="http://schemas.openxmlformats.org/spreadsheetml/2006/main" count="624" uniqueCount="340">
  <si>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</si>
  <si>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</si>
  <si>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</si>
  <si>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</si>
  <si>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</si>
  <si>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</si>
  <si>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</si>
  <si>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</si>
  <si>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</si>
  <si>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</si>
  <si>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</si>
  <si>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</si>
  <si>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</si>
  <si>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</si>
  <si>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</si>
  <si>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</si>
  <si>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</si>
  <si>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</si>
  <si>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</si>
  <si>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</si>
  <si>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</si>
  <si>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</si>
  <si>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</si>
  <si>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</si>
  <si>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</si>
  <si>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</si>
  <si>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</si>
  <si>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</si>
  <si>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</si>
  <si>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</si>
  <si>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</si>
  <si>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</si>
  <si>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</si>
  <si>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</si>
  <si>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</si>
  <si>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</si>
  <si>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</si>
  <si>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</si>
  <si>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</si>
  <si>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</si>
  <si>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</si>
  <si>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</si>
  <si>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</si>
  <si>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</si>
  <si>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</si>
  <si>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Basketbalová hala Basketpoint - D.1.6 Vytápění</t>
  </si>
  <si>
    <t>Basketpoint Frýdek-Místek z.s.</t>
  </si>
  <si>
    <t>tř. T. G. Masaryka 503</t>
  </si>
  <si>
    <t>Frýdek-Místek-Frýdek</t>
  </si>
  <si>
    <t>73801</t>
  </si>
  <si>
    <t>06140971</t>
  </si>
  <si>
    <t>Celkem za stavbu</t>
  </si>
  <si>
    <t>CZK</t>
  </si>
  <si>
    <t xml:space="preserve">Popis rozpočtu:  - </t>
  </si>
  <si>
    <t>- cenová úroveň RTS 2016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</si>
  <si>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</si>
  <si>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</si>
  <si>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</si>
  <si>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</si>
  <si>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</si>
  <si>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</si>
  <si>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</si>
  <si>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</si>
  <si>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</si>
  <si>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</si>
  <si>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</si>
  <si>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</si>
  <si>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</si>
  <si>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Teplovzdušné jednotky, destratifikátory</t>
  </si>
  <si>
    <t>736b</t>
  </si>
  <si>
    <t>Sálavé panely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</si>
  <si>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</si>
  <si>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</si>
  <si>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</si>
  <si>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</si>
  <si>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</si>
  <si>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</si>
  <si>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</si>
  <si>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</si>
  <si>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</si>
  <si>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</si>
  <si>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</si>
  <si>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</si>
  <si>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</si>
  <si>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</si>
  <si>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</si>
  <si>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</si>
  <si>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</si>
  <si>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</si>
  <si>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</si>
  <si>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</si>
  <si>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</si>
  <si>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</si>
  <si>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</si>
  <si>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</si>
  <si>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</si>
  <si>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</si>
  <si>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</si>
  <si>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</si>
  <si>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</si>
  <si>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</si>
  <si>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</si>
  <si>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713461111R01</t>
  </si>
  <si>
    <t>Montáž tepelné izolace potrubní návlekové</t>
  </si>
  <si>
    <t>m</t>
  </si>
  <si>
    <t>POL1_0</t>
  </si>
  <si>
    <t>242+168+112+216+208+34</t>
  </si>
  <si>
    <t>VV</t>
  </si>
  <si>
    <t>28377100.7</t>
  </si>
  <si>
    <t>Izolace potrubí PE 15x13 mm šedočerná</t>
  </si>
  <si>
    <t>POL3_0</t>
  </si>
  <si>
    <t>283771021R</t>
  </si>
  <si>
    <t>Izolace potrubí PE 18x20 mm šedočerná</t>
  </si>
  <si>
    <t>283771028R</t>
  </si>
  <si>
    <t>Izolace potrubí PE 22x20 mm šedočerná</t>
  </si>
  <si>
    <t>63154511</t>
  </si>
  <si>
    <t>Pouzdro potrubní izolační MV- AL 28/25 mm</t>
  </si>
  <si>
    <t>63154512</t>
  </si>
  <si>
    <t>Pouzdro potrubní izolační MV- AL 35/25 mm</t>
  </si>
  <si>
    <t>63154533</t>
  </si>
  <si>
    <t>Pouzdro potrubní izolační MV - AL 42/30 mm</t>
  </si>
  <si>
    <t>R-2456</t>
  </si>
  <si>
    <t>Zaizolování KPS UT</t>
  </si>
  <si>
    <t>kus</t>
  </si>
  <si>
    <t>- izolace KPS bude provedena minerální izolací s Al polepem</t>
  </si>
  <si>
    <t>POP</t>
  </si>
  <si>
    <t>998713202R00</t>
  </si>
  <si>
    <t>Přesun hmot pro izolace tepelné, výšky do 12 m</t>
  </si>
  <si>
    <t>R7321</t>
  </si>
  <si>
    <t>Montáž objektové předávací stanice UT</t>
  </si>
  <si>
    <t>kpl</t>
  </si>
  <si>
    <t>- KPS - kompaktní předávací stanice UT</t>
  </si>
  <si>
    <t>- stanice bude dodána na ocelovém rámu</t>
  </si>
  <si>
    <t>- v rámci montáže jde o:</t>
  </si>
  <si>
    <t>- instalaci KPS do technické místnosti,  napojení na vnitřní rozvody UT</t>
  </si>
  <si>
    <t>- montáž expanzní nádoby</t>
  </si>
  <si>
    <t>- dopojení na systém CZT provádí dodavatel tepla</t>
  </si>
  <si>
    <t>R 73256</t>
  </si>
  <si>
    <t>Dodávka Kompaktní předávací stanice UT 120 kW</t>
  </si>
  <si>
    <t>soubor</t>
  </si>
  <si>
    <t>- KPS bude zhotovena na ocelovém rámu</t>
  </si>
  <si>
    <t>- spsecifkace jednotlivých komponent KPS je součástí technické zprávy</t>
  </si>
  <si>
    <t>732199100RM1</t>
  </si>
  <si>
    <t>Montáž orientačního štítku, včetně dodávky štítku</t>
  </si>
  <si>
    <t>998732201R00</t>
  </si>
  <si>
    <t>Přesun hmot pro strojovny, výšky do 6 m</t>
  </si>
  <si>
    <t>733163102R00</t>
  </si>
  <si>
    <t>Potrubí z měděných trubek D 15 x 1,0 mm</t>
  </si>
  <si>
    <t>10+8+22+2+6+8+12+8+2+2+2+4+2+10</t>
  </si>
  <si>
    <t>16+3+4+4+3+8+10+1+12+10+2+8+12+10</t>
  </si>
  <si>
    <t>51*0,8+0,2</t>
  </si>
  <si>
    <t>733163103R00</t>
  </si>
  <si>
    <t>Potrubí z měděných trubek D 18 x 1,0 mm</t>
  </si>
  <si>
    <t>12+14+10+26+6</t>
  </si>
  <si>
    <t>4+12+16+16+8+10+24+10</t>
  </si>
  <si>
    <t>733163104R00</t>
  </si>
  <si>
    <t>Potrubí z měděných trubek D 22 x 1 ,0mm</t>
  </si>
  <si>
    <t>16+10+12+6</t>
  </si>
  <si>
    <t>6+14+20+14+6+6+2</t>
  </si>
  <si>
    <t>733163105R00</t>
  </si>
  <si>
    <t>Potrubí z měděných trubek D 28 x 1,5 mm</t>
  </si>
  <si>
    <t>6+4+6+2</t>
  </si>
  <si>
    <t>733163106R00</t>
  </si>
  <si>
    <t>Potrubí z měděných trubek D 35 x 1,5 mm</t>
  </si>
  <si>
    <t>6+4+6+8</t>
  </si>
  <si>
    <t>6+6+8+18+20+2+6</t>
  </si>
  <si>
    <t>10</t>
  </si>
  <si>
    <t>722131112R00</t>
  </si>
  <si>
    <t>Potrubí ocel. vně pozink. press D 15x1,2</t>
  </si>
  <si>
    <t>722131115R00</t>
  </si>
  <si>
    <t>Potrubí ocel. vně pozink. press D 28x1,5</t>
  </si>
  <si>
    <t>70+4+74 + 10</t>
  </si>
  <si>
    <t>8*3+8*2</t>
  </si>
  <si>
    <t>722131116R00</t>
  </si>
  <si>
    <t>Potrubí ocel. vně pozink. press D 35x1,5</t>
  </si>
  <si>
    <t>90+8+10</t>
  </si>
  <si>
    <t>722131117R00</t>
  </si>
  <si>
    <t>Potrubí ocel. vně pozink. press D 42x1,5</t>
  </si>
  <si>
    <t>6+20+2+6</t>
  </si>
  <si>
    <t>R7331</t>
  </si>
  <si>
    <t xml:space="preserve">Příplatek za press tvarovky </t>
  </si>
  <si>
    <t>R733-1</t>
  </si>
  <si>
    <t>Upevňovací a spojovací materiál</t>
  </si>
  <si>
    <t>733190106R00</t>
  </si>
  <si>
    <t>Tlaková zkouška potrubí do  DN 32</t>
  </si>
  <si>
    <t>242+168+112+216+208+20</t>
  </si>
  <si>
    <t>733190108R00</t>
  </si>
  <si>
    <t>Tlaková zkouška potrubí  do DN 50</t>
  </si>
  <si>
    <t>733141102R00</t>
  </si>
  <si>
    <t>Odvzdušňovací nádobky  do DN 50</t>
  </si>
  <si>
    <t>733191112R00</t>
  </si>
  <si>
    <t>Manžety prostupové pro trubky do DN 32</t>
  </si>
  <si>
    <t>733191113R00</t>
  </si>
  <si>
    <t>Manžety prostupové pro trubky do DN 50</t>
  </si>
  <si>
    <t>R -733156</t>
  </si>
  <si>
    <t>Nemrznoucí kapalina - propylenglykol</t>
  </si>
  <si>
    <t>l</t>
  </si>
  <si>
    <t>998733203R00</t>
  </si>
  <si>
    <t>Přesun hmot pro rozvody potrubí, výšky do 24 m</t>
  </si>
  <si>
    <t>734209103R00</t>
  </si>
  <si>
    <t>Montáž armatur závitových,s 1závitem, G 1/2</t>
  </si>
  <si>
    <t>R734-1235</t>
  </si>
  <si>
    <t>AOV 15</t>
  </si>
  <si>
    <t>R734-14</t>
  </si>
  <si>
    <t>Kohout vypouštěcí napouštěcí DN 15</t>
  </si>
  <si>
    <t>12+8</t>
  </si>
  <si>
    <t>4</t>
  </si>
  <si>
    <t>55137306.A</t>
  </si>
  <si>
    <t>Hlavice termostatická standard + mtž</t>
  </si>
  <si>
    <t>734209113R00</t>
  </si>
  <si>
    <t>Montáž armatur závitových,se 2závity, G 1/2</t>
  </si>
  <si>
    <t>734233111R00</t>
  </si>
  <si>
    <t>Kohout kulový, vnitř.-vnitř.z.  DN 15</t>
  </si>
  <si>
    <t>734266422R00</t>
  </si>
  <si>
    <t>Šroubení uz.dvoutr.s vyp.přímé, DN15</t>
  </si>
  <si>
    <t>7R-34 26-6422</t>
  </si>
  <si>
    <t>Armatura pro středové připojení koupelnových těles, vč. hlavice</t>
  </si>
  <si>
    <t>734209115R00</t>
  </si>
  <si>
    <t>Montáž armatur závitových,se 2závity, G 1</t>
  </si>
  <si>
    <t>734233113R00</t>
  </si>
  <si>
    <t>Kohout kulový, vnitř.-vnitř.z.  DN 25</t>
  </si>
  <si>
    <t>R 551-2171</t>
  </si>
  <si>
    <t>Ventil vyvažovací  DN 25</t>
  </si>
  <si>
    <t>R 5564</t>
  </si>
  <si>
    <t>Připojovací hadice DN 25, 1m</t>
  </si>
  <si>
    <t>R7342</t>
  </si>
  <si>
    <t>Automatický regulátor průtoku DN20, např. AB-QM DN 20, G 1"</t>
  </si>
  <si>
    <t>734209116R00</t>
  </si>
  <si>
    <t>Montáž armatur závitových,se 2závity, G 5/4</t>
  </si>
  <si>
    <t>42237023.A6</t>
  </si>
  <si>
    <t>Kohout kulový  5/4''  voda</t>
  </si>
  <si>
    <t>R73412</t>
  </si>
  <si>
    <t>Ventil vyvažovací  DN 32</t>
  </si>
  <si>
    <t>998734203R00</t>
  </si>
  <si>
    <t>Přesun hmot pro armatury, výšky do 24 m</t>
  </si>
  <si>
    <t>735000912R00</t>
  </si>
  <si>
    <t>Vyregulování ventilů OT</t>
  </si>
  <si>
    <t>- návrh zaregulování ventilů dle skutečně instalovaných otopných těles</t>
  </si>
  <si>
    <t>735159220R00</t>
  </si>
  <si>
    <t>Montáž panelových těles 2řadých do délky 1500 mm</t>
  </si>
  <si>
    <t>48457398.AR</t>
  </si>
  <si>
    <t>Těleso otopné des.  typ 11 VK v. 400 dl. 1200</t>
  </si>
  <si>
    <t>48457405.AR</t>
  </si>
  <si>
    <t>Těleso otopné des.  typ 11 VK v. 500 dl. 600</t>
  </si>
  <si>
    <t>48457406.AR</t>
  </si>
  <si>
    <t>Těleso otopné des.  typ 11 VK v. 500 dl. 700</t>
  </si>
  <si>
    <t>48457407.AR</t>
  </si>
  <si>
    <t>Těleso otopné des.  typ 11 VK v. 500 dl. 800</t>
  </si>
  <si>
    <t>48457409.AR</t>
  </si>
  <si>
    <t>Těleso otopné des.  typ 11 VK v. 500 dl. 1000</t>
  </si>
  <si>
    <t>48457420.AR</t>
  </si>
  <si>
    <t>Těleso otopné des.  typ 11 VK v. 600 dl. 500</t>
  </si>
  <si>
    <t>48457421.AR</t>
  </si>
  <si>
    <t>Těleso otopné des.  typ 11 VK v. 600 dl. 600</t>
  </si>
  <si>
    <t>48457491.AR</t>
  </si>
  <si>
    <t>Těleso otopné des.  typ 21 VK v. 500 dl. 700</t>
  </si>
  <si>
    <t>48457492.AR</t>
  </si>
  <si>
    <t>Těleso otopné des.  typ 21 VK v. 500 dl. 800</t>
  </si>
  <si>
    <t>48457496.AR</t>
  </si>
  <si>
    <t>Těleso otopné des.  typ 21 VK v. 500 dl. 1200</t>
  </si>
  <si>
    <t>48457502.AR</t>
  </si>
  <si>
    <t>Těleso otopné des.  typ 21 VK v. 600 dl. 500</t>
  </si>
  <si>
    <t>48457503.AR</t>
  </si>
  <si>
    <t>Těleso otopné des.  typ 21 VK v. 600 dl. 600</t>
  </si>
  <si>
    <t>48457504.AR</t>
  </si>
  <si>
    <t>Těleso otopné des.  typ 21 VK v. 600 dl. 700</t>
  </si>
  <si>
    <t>48457505.AR</t>
  </si>
  <si>
    <t>Těleso otopné des.  typ 21 VK v. 600 dl. 800</t>
  </si>
  <si>
    <t>48457506.AR</t>
  </si>
  <si>
    <t>Těleso otopné des.  typ 21 VK v. 600 dl. 900</t>
  </si>
  <si>
    <t>48457507.AR</t>
  </si>
  <si>
    <t>Těleso otopné des.  typ 21 VK v. 600 dl. 1000</t>
  </si>
  <si>
    <t>48457509.AR</t>
  </si>
  <si>
    <t>Těleso otopné des.  typ 21 VK v. 600 dl. 1200</t>
  </si>
  <si>
    <t>48457581.AR</t>
  </si>
  <si>
    <t>Těleso otopné des.  typ 22 VK v. 600 dl. 1000</t>
  </si>
  <si>
    <t>48457583.AR</t>
  </si>
  <si>
    <t>Těleso otopné des.  typ 22 VK v. 600 dl. 1200</t>
  </si>
  <si>
    <t>48457584.AR</t>
  </si>
  <si>
    <t>Těleso otopné des.  typ 22 VK v. 600 dl. 1400</t>
  </si>
  <si>
    <t>48457595.AR</t>
  </si>
  <si>
    <t>Těleso otopné des.  typ 22 VK v. 900 dl. 800</t>
  </si>
  <si>
    <t>735159310R00</t>
  </si>
  <si>
    <t>Montáž panelových těles 3řadých do délky 1140 mm</t>
  </si>
  <si>
    <t>48457665.AR</t>
  </si>
  <si>
    <t>Těleso otopné des.  typ 33 VK v. 900 dl. 700</t>
  </si>
  <si>
    <t>735179110R00</t>
  </si>
  <si>
    <t>Montáž otopných těles koupelnových (žebříků)</t>
  </si>
  <si>
    <t>735171331R00</t>
  </si>
  <si>
    <t>Těleso trub. typ KLCM 1500.600</t>
  </si>
  <si>
    <t>735171334R00</t>
  </si>
  <si>
    <t>Těleso trub. typ KLCM 1820.600</t>
  </si>
  <si>
    <t>R 73564</t>
  </si>
  <si>
    <t>El. topná tyč 500 W +T kus</t>
  </si>
  <si>
    <t>998735201R00</t>
  </si>
  <si>
    <t>Přesun hmot pro otopná tělesa, výšky do 6 m</t>
  </si>
  <si>
    <t>R736-1</t>
  </si>
  <si>
    <t>Montáž teplovzdušné jednotky</t>
  </si>
  <si>
    <t>R736-15</t>
  </si>
  <si>
    <t xml:space="preserve">Teplovodní ohřívač vzduchu, např. AX030, výkon 17,6 kW, 70/50 C při 15 C, 2390 m3/h, 130W </t>
  </si>
  <si>
    <t>R736-11</t>
  </si>
  <si>
    <t>Pomocná konstrukce pro uchycení jedotek</t>
  </si>
  <si>
    <t>R736-12</t>
  </si>
  <si>
    <t>Montáž destratifikátorů</t>
  </si>
  <si>
    <t>R736-10</t>
  </si>
  <si>
    <t>Destratifikátor, např. Q 350, 7500 m3/h, plocha působení až 200 m2, 135 W, 230 V</t>
  </si>
  <si>
    <t>R736-13</t>
  </si>
  <si>
    <t>Kotvící materiál pro destratifikátory</t>
  </si>
  <si>
    <t>R736-56</t>
  </si>
  <si>
    <t>Regulátor otáček, např. HBRW, 5 stupňová regulace k destratifikátorům</t>
  </si>
  <si>
    <t>-pouze dodávka, montáž řeší MaR</t>
  </si>
  <si>
    <t>R736-20</t>
  </si>
  <si>
    <t>Přesun hmot do výšky 12 m</t>
  </si>
  <si>
    <t>Montáž sálavých panelů</t>
  </si>
  <si>
    <t>- bez el. propojení - řeší profese elektro</t>
  </si>
  <si>
    <t>El. sálavý panel nízkoteplotní 600 W, 230 W, 1192 x 592 x 30 mm , např. ECOSUN 600 Basic</t>
  </si>
  <si>
    <t>Týdenní termostat, např. VTM 3000</t>
  </si>
  <si>
    <t>- pouze dodávka. montáž řeší elektro</t>
  </si>
  <si>
    <t>Kotvící a spojovací sada materiál</t>
  </si>
  <si>
    <t>R 736-20</t>
  </si>
  <si>
    <t>Přesun hmot do 6 m</t>
  </si>
  <si>
    <t>R999-2</t>
  </si>
  <si>
    <t>Napuštění systému, odvzdušnění</t>
  </si>
  <si>
    <t>hod</t>
  </si>
  <si>
    <t>R999-3</t>
  </si>
  <si>
    <t>Topná zkouška</t>
  </si>
  <si>
    <t>R999-6</t>
  </si>
  <si>
    <t>Servisní spuštění, zaškolení obsluhy</t>
  </si>
  <si>
    <t>h</t>
  </si>
  <si>
    <t>R97-1</t>
  </si>
  <si>
    <t xml:space="preserve">Stavební přípomoci </t>
  </si>
  <si>
    <t>Pomocná plošina</t>
  </si>
  <si>
    <t>R713</t>
  </si>
  <si>
    <t>Požární ucpávky DN 32</t>
  </si>
  <si>
    <t>999-5</t>
  </si>
  <si>
    <t>VRN</t>
  </si>
  <si>
    <t>999-6</t>
  </si>
  <si>
    <t>Doprava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</si>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</sst>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4" fontId="17" fillId="5" borderId="33" xfId="0" applyNumberFormat="1" applyFont="1" applyFill="1" applyBorder="1" applyAlignment="1" applyProtection="1">
      <alignment vertical="top" shrinkToFit="1"/>
      <protection locked="0"/>
    </xf>
    <xf numFmtId="4" fontId="17" fillId="5" borderId="37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abSelected="1" topLeftCell="B1" zoomScaleSheetLayoutView="75" workbookViewId="0">
      <selection activeCell="E24" sqref="E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03"/>
      <c r="E13" s="203"/>
      <c r="F13" s="203"/>
      <c r="G13" s="20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 x14ac:dyDescent="0.2">
      <c r="A16" s="147" t="s">
        <v>23</v>
      </c>
      <c r="B16" s="148" t="s">
        <v>23</v>
      </c>
      <c r="C16" s="58"/>
      <c r="D16" s="59"/>
      <c r="E16" s="213"/>
      <c r="F16" s="222"/>
      <c r="G16" s="213"/>
      <c r="H16" s="222"/>
      <c r="I16" s="213">
        <f>I55+I56</f>
        <v>0</v>
      </c>
      <c r="J16" s="214"/>
    </row>
    <row r="17" spans="1:10" ht="23.25" customHeight="1" x14ac:dyDescent="0.2">
      <c r="A17" s="147" t="s">
        <v>24</v>
      </c>
      <c r="B17" s="148" t="s">
        <v>24</v>
      </c>
      <c r="C17" s="58"/>
      <c r="D17" s="59"/>
      <c r="E17" s="213"/>
      <c r="F17" s="222"/>
      <c r="G17" s="213"/>
      <c r="H17" s="222"/>
      <c r="I17" s="213">
        <f>SUM(I49:J54)</f>
        <v>0</v>
      </c>
      <c r="J17" s="214"/>
    </row>
    <row r="18" spans="1:10" ht="23.25" customHeight="1" x14ac:dyDescent="0.2">
      <c r="A18" s="147" t="s">
        <v>25</v>
      </c>
      <c r="B18" s="148" t="s">
        <v>25</v>
      </c>
      <c r="C18" s="58"/>
      <c r="D18" s="59"/>
      <c r="E18" s="213"/>
      <c r="F18" s="222"/>
      <c r="G18" s="213"/>
      <c r="H18" s="222"/>
      <c r="I18" s="213">
        <v>0</v>
      </c>
      <c r="J18" s="214"/>
    </row>
    <row r="19" spans="1:10" ht="23.25" customHeight="1" x14ac:dyDescent="0.2">
      <c r="A19" s="147" t="s">
        <v>73</v>
      </c>
      <c r="B19" s="148" t="s">
        <v>26</v>
      </c>
      <c r="C19" s="58"/>
      <c r="D19" s="59"/>
      <c r="E19" s="213"/>
      <c r="F19" s="222"/>
      <c r="G19" s="213"/>
      <c r="H19" s="222"/>
      <c r="I19" s="213">
        <v>0</v>
      </c>
      <c r="J19" s="214"/>
    </row>
    <row r="20" spans="1:10" ht="23.25" customHeight="1" x14ac:dyDescent="0.2">
      <c r="A20" s="147" t="s">
        <v>74</v>
      </c>
      <c r="B20" s="148" t="s">
        <v>27</v>
      </c>
      <c r="C20" s="58"/>
      <c r="D20" s="59"/>
      <c r="E20" s="213"/>
      <c r="F20" s="222"/>
      <c r="G20" s="213"/>
      <c r="H20" s="222"/>
      <c r="I20" s="213"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/>
      <c r="F21" s="216"/>
      <c r="G21" s="215"/>
      <c r="H21" s="216"/>
      <c r="I21" s="215">
        <f>SUM(I16:J20)</f>
        <v>0</v>
      </c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v>0</v>
      </c>
      <c r="H23" s="212"/>
      <c r="I23" s="21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I21</f>
        <v>0</v>
      </c>
      <c r="H25" s="212"/>
      <c r="I25" s="21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ZakladDPHZakl*0.21</f>
        <v>0</v>
      </c>
      <c r="H26" s="208"/>
      <c r="I26" s="20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9">
        <v>0</v>
      </c>
      <c r="H27" s="209"/>
      <c r="I27" s="209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10">
        <v>1411820.6</v>
      </c>
      <c r="H28" s="217"/>
      <c r="I28" s="217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10">
        <f>ZakladDPHZakl+DPHZakl</f>
        <v>0</v>
      </c>
      <c r="H29" s="210"/>
      <c r="I29" s="210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43440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">
      <c r="A39" s="103">
        <v>1</v>
      </c>
      <c r="B39" s="109"/>
      <c r="C39" s="228"/>
      <c r="D39" s="229"/>
      <c r="E39" s="229"/>
      <c r="F39" s="114">
        <v>0</v>
      </c>
      <c r="G39" s="115">
        <v>1411820.6</v>
      </c>
      <c r="H39" s="116">
        <v>296482</v>
      </c>
      <c r="I39" s="116">
        <v>1708302.6</v>
      </c>
      <c r="J39" s="110">
        <f>IF(CenaCelkemVypocet=0,"",I39/CenaCelkemVypocet*100)</f>
        <v>100</v>
      </c>
    </row>
    <row r="40" spans="1:52" ht="25.5" hidden="1" customHeight="1" x14ac:dyDescent="0.2">
      <c r="A40" s="103"/>
      <c r="B40" s="230" t="s">
        <v>51</v>
      </c>
      <c r="C40" s="231"/>
      <c r="D40" s="231"/>
      <c r="E40" s="232"/>
      <c r="F40" s="117">
        <f>SUMIF(A39:A39,"=1",F39:F39)</f>
        <v>0</v>
      </c>
      <c r="G40" s="118">
        <f>SUMIF(A39:A39,"=1",G39:G39)</f>
        <v>1411820.6</v>
      </c>
      <c r="H40" s="118">
        <f>SUMIF(A39:A39,"=1",H39:H39)</f>
        <v>296482</v>
      </c>
      <c r="I40" s="118">
        <f>SUMIF(A39:A39,"=1",I39:I39)</f>
        <v>1708302.6</v>
      </c>
      <c r="J40" s="104">
        <f>SUMIF(A39:A39,"=1",J39:J39)</f>
        <v>100</v>
      </c>
    </row>
    <row r="42" spans="1:52" x14ac:dyDescent="0.2">
      <c r="B42" t="s">
        <v>53</v>
      </c>
    </row>
    <row r="43" spans="1:52" x14ac:dyDescent="0.2">
      <c r="B43" s="233" t="s">
        <v>54</v>
      </c>
      <c r="C43" s="233"/>
      <c r="D43" s="233"/>
      <c r="E43" s="233"/>
      <c r="F43" s="233"/>
      <c r="G43" s="233"/>
      <c r="H43" s="233"/>
      <c r="I43" s="233"/>
      <c r="J43" s="233"/>
      <c r="AZ43" s="126" t="str">
        <f>B43</f>
        <v>- cenová úroveň RTS 2016</v>
      </c>
    </row>
    <row r="46" spans="1:52" ht="15.75" x14ac:dyDescent="0.25">
      <c r="B46" s="127" t="s">
        <v>55</v>
      </c>
    </row>
    <row r="48" spans="1:52" ht="25.5" customHeight="1" x14ac:dyDescent="0.2">
      <c r="A48" s="128"/>
      <c r="B48" s="132" t="s">
        <v>16</v>
      </c>
      <c r="C48" s="132" t="s">
        <v>5</v>
      </c>
      <c r="D48" s="133"/>
      <c r="E48" s="133"/>
      <c r="F48" s="136" t="s">
        <v>56</v>
      </c>
      <c r="G48" s="136"/>
      <c r="H48" s="136"/>
      <c r="I48" s="234" t="s">
        <v>28</v>
      </c>
      <c r="J48" s="234"/>
    </row>
    <row r="49" spans="1:10" ht="25.5" customHeight="1" x14ac:dyDescent="0.2">
      <c r="A49" s="129"/>
      <c r="B49" s="137" t="s">
        <v>57</v>
      </c>
      <c r="C49" s="236" t="s">
        <v>58</v>
      </c>
      <c r="D49" s="237"/>
      <c r="E49" s="237"/>
      <c r="F49" s="139" t="s">
        <v>24</v>
      </c>
      <c r="G49" s="140"/>
      <c r="H49" s="140"/>
      <c r="I49" s="235">
        <f>' Pol'!G8</f>
        <v>0</v>
      </c>
      <c r="J49" s="235"/>
    </row>
    <row r="50" spans="1:10" ht="25.5" customHeight="1" x14ac:dyDescent="0.2">
      <c r="A50" s="129"/>
      <c r="B50" s="131" t="s">
        <v>59</v>
      </c>
      <c r="C50" s="239" t="s">
        <v>60</v>
      </c>
      <c r="D50" s="240"/>
      <c r="E50" s="240"/>
      <c r="F50" s="141" t="s">
        <v>24</v>
      </c>
      <c r="G50" s="142"/>
      <c r="H50" s="142"/>
      <c r="I50" s="238">
        <f>' Pol'!G20</f>
        <v>0</v>
      </c>
      <c r="J50" s="238"/>
    </row>
    <row r="51" spans="1:10" ht="25.5" customHeight="1" x14ac:dyDescent="0.2">
      <c r="A51" s="129"/>
      <c r="B51" s="131" t="s">
        <v>61</v>
      </c>
      <c r="C51" s="239" t="s">
        <v>62</v>
      </c>
      <c r="D51" s="240"/>
      <c r="E51" s="240"/>
      <c r="F51" s="141" t="s">
        <v>24</v>
      </c>
      <c r="G51" s="142"/>
      <c r="H51" s="142"/>
      <c r="I51" s="238">
        <f>' Pol'!G33</f>
        <v>0</v>
      </c>
      <c r="J51" s="238"/>
    </row>
    <row r="52" spans="1:10" ht="25.5" customHeight="1" x14ac:dyDescent="0.2">
      <c r="A52" s="129"/>
      <c r="B52" s="131" t="s">
        <v>63</v>
      </c>
      <c r="C52" s="239" t="s">
        <v>64</v>
      </c>
      <c r="D52" s="240"/>
      <c r="E52" s="240"/>
      <c r="F52" s="141" t="s">
        <v>24</v>
      </c>
      <c r="G52" s="142"/>
      <c r="H52" s="142"/>
      <c r="I52" s="238">
        <f>' Pol'!G68</f>
        <v>0</v>
      </c>
      <c r="J52" s="238"/>
    </row>
    <row r="53" spans="1:10" ht="25.5" customHeight="1" x14ac:dyDescent="0.2">
      <c r="A53" s="129"/>
      <c r="B53" s="131" t="s">
        <v>65</v>
      </c>
      <c r="C53" s="239" t="s">
        <v>66</v>
      </c>
      <c r="D53" s="240"/>
      <c r="E53" s="240"/>
      <c r="F53" s="141" t="s">
        <v>24</v>
      </c>
      <c r="G53" s="142"/>
      <c r="H53" s="142"/>
      <c r="I53" s="238">
        <f>' Pol'!G88</f>
        <v>0</v>
      </c>
      <c r="J53" s="238"/>
    </row>
    <row r="54" spans="1:10" ht="25.5" customHeight="1" x14ac:dyDescent="0.2">
      <c r="A54" s="129"/>
      <c r="B54" s="131" t="s">
        <v>67</v>
      </c>
      <c r="C54" s="239" t="s">
        <v>68</v>
      </c>
      <c r="D54" s="240"/>
      <c r="E54" s="240"/>
      <c r="F54" s="141" t="s">
        <v>24</v>
      </c>
      <c r="G54" s="142"/>
      <c r="H54" s="142"/>
      <c r="I54" s="238">
        <f>' Pol'!G120</f>
        <v>0</v>
      </c>
      <c r="J54" s="238"/>
    </row>
    <row r="55" spans="1:10" ht="25.5" customHeight="1" x14ac:dyDescent="0.2">
      <c r="A55" s="129"/>
      <c r="B55" s="131" t="s">
        <v>69</v>
      </c>
      <c r="C55" s="239" t="s">
        <v>70</v>
      </c>
      <c r="D55" s="240"/>
      <c r="E55" s="240"/>
      <c r="F55" s="141" t="s">
        <v>23</v>
      </c>
      <c r="G55" s="142"/>
      <c r="H55" s="142"/>
      <c r="I55" s="238">
        <f>' Pol'!G130</f>
        <v>0</v>
      </c>
      <c r="J55" s="238"/>
    </row>
    <row r="56" spans="1:10" ht="25.5" customHeight="1" x14ac:dyDescent="0.2">
      <c r="A56" s="129"/>
      <c r="B56" s="138" t="s">
        <v>71</v>
      </c>
      <c r="C56" s="242" t="s">
        <v>72</v>
      </c>
      <c r="D56" s="243"/>
      <c r="E56" s="243"/>
      <c r="F56" s="143" t="s">
        <v>23</v>
      </c>
      <c r="G56" s="144"/>
      <c r="H56" s="144"/>
      <c r="I56" s="241">
        <f>' Pol'!G138</f>
        <v>0</v>
      </c>
      <c r="J56" s="241"/>
    </row>
    <row r="57" spans="1:10" ht="25.5" customHeight="1" x14ac:dyDescent="0.2">
      <c r="A57" s="130"/>
      <c r="B57" s="134" t="s">
        <v>1</v>
      </c>
      <c r="C57" s="134"/>
      <c r="D57" s="135"/>
      <c r="E57" s="135"/>
      <c r="F57" s="145"/>
      <c r="G57" s="146"/>
      <c r="H57" s="146"/>
      <c r="I57" s="244">
        <f>SUM(I49:I56)</f>
        <v>0</v>
      </c>
      <c r="J57" s="244"/>
    </row>
    <row r="58" spans="1:10" x14ac:dyDescent="0.2">
      <c r="F58" s="101"/>
      <c r="G58" s="102"/>
      <c r="H58" s="101"/>
      <c r="I58" s="102"/>
      <c r="J58" s="102"/>
    </row>
    <row r="59" spans="1:10" x14ac:dyDescent="0.2">
      <c r="F59" s="101"/>
      <c r="G59" s="102"/>
      <c r="H59" s="101"/>
      <c r="I59" s="102"/>
      <c r="J59" s="102"/>
    </row>
    <row r="60" spans="1:10" x14ac:dyDescent="0.2">
      <c r="F60" s="101"/>
      <c r="G60" s="102"/>
      <c r="H60" s="101"/>
      <c r="I60" s="102"/>
      <c r="J60" s="102"/>
    </row>
  </sheetData>
  <sheetProtection password="C63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2:J52"/>
    <mergeCell ref="C52:E52"/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topLeftCell="A90" workbookViewId="0">
      <selection activeCell="C104" sqref="C104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76</v>
      </c>
    </row>
    <row r="2" spans="1:60" ht="24.95" customHeight="1" x14ac:dyDescent="0.2">
      <c r="A2" s="152" t="s">
        <v>75</v>
      </c>
      <c r="B2" s="150"/>
      <c r="C2" s="255" t="s">
        <v>45</v>
      </c>
      <c r="D2" s="256"/>
      <c r="E2" s="256"/>
      <c r="F2" s="256"/>
      <c r="G2" s="257"/>
      <c r="AE2" t="s">
        <v>77</v>
      </c>
    </row>
    <row r="3" spans="1:60" ht="24.95" hidden="1" customHeight="1" x14ac:dyDescent="0.2">
      <c r="A3" s="153" t="s">
        <v>7</v>
      </c>
      <c r="B3" s="151"/>
      <c r="C3" s="258"/>
      <c r="D3" s="258"/>
      <c r="E3" s="258"/>
      <c r="F3" s="258"/>
      <c r="G3" s="259"/>
      <c r="AE3" t="s">
        <v>78</v>
      </c>
    </row>
    <row r="4" spans="1:60" ht="24.95" hidden="1" customHeight="1" x14ac:dyDescent="0.2">
      <c r="A4" s="153" t="s">
        <v>8</v>
      </c>
      <c r="B4" s="151"/>
      <c r="C4" s="260"/>
      <c r="D4" s="258"/>
      <c r="E4" s="258"/>
      <c r="F4" s="258"/>
      <c r="G4" s="259"/>
      <c r="AE4" t="s">
        <v>79</v>
      </c>
    </row>
    <row r="5" spans="1:60" hidden="1" x14ac:dyDescent="0.2">
      <c r="A5" s="154" t="s">
        <v>80</v>
      </c>
      <c r="B5" s="155"/>
      <c r="C5" s="156"/>
      <c r="D5" s="157"/>
      <c r="E5" s="158"/>
      <c r="F5" s="158"/>
      <c r="G5" s="159"/>
      <c r="AE5" t="s">
        <v>81</v>
      </c>
    </row>
    <row r="6" spans="1:60" x14ac:dyDescent="0.2">
      <c r="D6" s="149"/>
    </row>
    <row r="7" spans="1:60" ht="38.25" x14ac:dyDescent="0.2">
      <c r="A7" s="165" t="s">
        <v>82</v>
      </c>
      <c r="B7" s="166" t="s">
        <v>83</v>
      </c>
      <c r="C7" s="166" t="s">
        <v>84</v>
      </c>
      <c r="D7" s="181" t="s">
        <v>85</v>
      </c>
      <c r="E7" s="165" t="s">
        <v>86</v>
      </c>
      <c r="F7" s="160" t="s">
        <v>87</v>
      </c>
      <c r="G7" s="182" t="s">
        <v>28</v>
      </c>
      <c r="H7" s="183" t="s">
        <v>29</v>
      </c>
      <c r="I7" s="183" t="s">
        <v>88</v>
      </c>
      <c r="J7" s="183" t="s">
        <v>30</v>
      </c>
      <c r="K7" s="183" t="s">
        <v>89</v>
      </c>
      <c r="L7" s="183" t="s">
        <v>90</v>
      </c>
      <c r="M7" s="183" t="s">
        <v>91</v>
      </c>
      <c r="N7" s="183" t="s">
        <v>92</v>
      </c>
      <c r="O7" s="183" t="s">
        <v>93</v>
      </c>
      <c r="P7" s="183" t="s">
        <v>94</v>
      </c>
      <c r="Q7" s="183" t="s">
        <v>95</v>
      </c>
      <c r="R7" s="183" t="s">
        <v>96</v>
      </c>
      <c r="S7" s="183" t="s">
        <v>97</v>
      </c>
      <c r="T7" s="183" t="s">
        <v>98</v>
      </c>
      <c r="U7" s="167" t="s">
        <v>99</v>
      </c>
    </row>
    <row r="8" spans="1:60" x14ac:dyDescent="0.2">
      <c r="A8" s="184" t="s">
        <v>100</v>
      </c>
      <c r="B8" s="185" t="s">
        <v>57</v>
      </c>
      <c r="C8" s="186" t="s">
        <v>58</v>
      </c>
      <c r="D8" s="187"/>
      <c r="E8" s="188"/>
      <c r="F8" s="176"/>
      <c r="G8" s="176">
        <f>SUMIF(AE9:AE19,"&lt;&gt;NOR",G9:G19)</f>
        <v>0</v>
      </c>
      <c r="H8" s="176"/>
      <c r="I8" s="176">
        <f>SUM(I9:I19)</f>
        <v>44633.8</v>
      </c>
      <c r="J8" s="176"/>
      <c r="K8" s="176">
        <f>SUM(K9:K19)</f>
        <v>55564</v>
      </c>
      <c r="L8" s="176"/>
      <c r="M8" s="176">
        <f>SUM(M9:M19)</f>
        <v>0</v>
      </c>
      <c r="N8" s="176"/>
      <c r="O8" s="176">
        <f>SUM(O9:O19)</f>
        <v>1.53</v>
      </c>
      <c r="P8" s="176"/>
      <c r="Q8" s="176">
        <f>SUM(Q9:Q19)</f>
        <v>0</v>
      </c>
      <c r="R8" s="176"/>
      <c r="S8" s="176"/>
      <c r="T8" s="189"/>
      <c r="U8" s="176">
        <f>SUM(U9:U19)</f>
        <v>196</v>
      </c>
      <c r="AE8" t="s">
        <v>101</v>
      </c>
    </row>
    <row r="9" spans="1:60" outlineLevel="1" x14ac:dyDescent="0.2">
      <c r="A9" s="162">
        <v>1</v>
      </c>
      <c r="B9" s="168" t="s">
        <v>102</v>
      </c>
      <c r="C9" s="196" t="s">
        <v>103</v>
      </c>
      <c r="D9" s="170" t="s">
        <v>104</v>
      </c>
      <c r="E9" s="173">
        <v>980</v>
      </c>
      <c r="F9" s="261"/>
      <c r="G9" s="177">
        <f>E9*F9</f>
        <v>0</v>
      </c>
      <c r="H9" s="177">
        <v>0</v>
      </c>
      <c r="I9" s="177">
        <f>ROUND(E9*H9,2)</f>
        <v>0</v>
      </c>
      <c r="J9" s="177">
        <v>45</v>
      </c>
      <c r="K9" s="177">
        <f>ROUND(E9*J9,2)</f>
        <v>44100</v>
      </c>
      <c r="L9" s="177">
        <v>21</v>
      </c>
      <c r="M9" s="177">
        <f>G9*(1+L9/100)</f>
        <v>0</v>
      </c>
      <c r="N9" s="177">
        <v>1.41E-3</v>
      </c>
      <c r="O9" s="177">
        <f>ROUND(E9*N9,2)</f>
        <v>1.38</v>
      </c>
      <c r="P9" s="177">
        <v>0</v>
      </c>
      <c r="Q9" s="177">
        <f>ROUND(E9*P9,2)</f>
        <v>0</v>
      </c>
      <c r="R9" s="177"/>
      <c r="S9" s="177"/>
      <c r="T9" s="178">
        <v>0.2</v>
      </c>
      <c r="U9" s="177">
        <f>ROUND(E9*T9,2)</f>
        <v>196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105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68"/>
      <c r="C10" s="197" t="s">
        <v>106</v>
      </c>
      <c r="D10" s="171"/>
      <c r="E10" s="174">
        <v>980</v>
      </c>
      <c r="F10" s="261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8"/>
      <c r="U10" s="177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107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>
        <v>2</v>
      </c>
      <c r="B11" s="168" t="s">
        <v>108</v>
      </c>
      <c r="C11" s="196" t="s">
        <v>109</v>
      </c>
      <c r="D11" s="170" t="s">
        <v>104</v>
      </c>
      <c r="E11" s="173">
        <v>242</v>
      </c>
      <c r="F11" s="261"/>
      <c r="G11" s="177">
        <f t="shared" ref="G11:G21" si="0">E11*F11</f>
        <v>0</v>
      </c>
      <c r="H11" s="177">
        <v>14.3</v>
      </c>
      <c r="I11" s="177">
        <f t="shared" ref="I11:I17" si="1">ROUND(E11*H11,2)</f>
        <v>3460.6</v>
      </c>
      <c r="J11" s="177">
        <v>0</v>
      </c>
      <c r="K11" s="177">
        <f t="shared" ref="K11:K17" si="2">ROUND(E11*J11,2)</f>
        <v>0</v>
      </c>
      <c r="L11" s="177">
        <v>21</v>
      </c>
      <c r="M11" s="177">
        <f t="shared" ref="M11:M17" si="3">G11*(1+L11/100)</f>
        <v>0</v>
      </c>
      <c r="N11" s="177">
        <v>2.0000000000000002E-5</v>
      </c>
      <c r="O11" s="177">
        <f t="shared" ref="O11:O17" si="4">ROUND(E11*N11,2)</f>
        <v>0</v>
      </c>
      <c r="P11" s="177">
        <v>0</v>
      </c>
      <c r="Q11" s="177">
        <f t="shared" ref="Q11:Q17" si="5">ROUND(E11*P11,2)</f>
        <v>0</v>
      </c>
      <c r="R11" s="177"/>
      <c r="S11" s="177"/>
      <c r="T11" s="178">
        <v>0</v>
      </c>
      <c r="U11" s="177">
        <f t="shared" ref="U11:U17" si="6">ROUND(E11*T11,2)</f>
        <v>0</v>
      </c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110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>
        <v>3</v>
      </c>
      <c r="B12" s="168" t="s">
        <v>111</v>
      </c>
      <c r="C12" s="196" t="s">
        <v>112</v>
      </c>
      <c r="D12" s="170" t="s">
        <v>104</v>
      </c>
      <c r="E12" s="173">
        <v>168</v>
      </c>
      <c r="F12" s="261"/>
      <c r="G12" s="177">
        <f t="shared" si="0"/>
        <v>0</v>
      </c>
      <c r="H12" s="177">
        <v>31.3</v>
      </c>
      <c r="I12" s="177">
        <f t="shared" si="1"/>
        <v>5258.4</v>
      </c>
      <c r="J12" s="177">
        <v>0</v>
      </c>
      <c r="K12" s="177">
        <f t="shared" si="2"/>
        <v>0</v>
      </c>
      <c r="L12" s="177">
        <v>21</v>
      </c>
      <c r="M12" s="177">
        <f t="shared" si="3"/>
        <v>0</v>
      </c>
      <c r="N12" s="177">
        <v>4.0000000000000003E-5</v>
      </c>
      <c r="O12" s="177">
        <f t="shared" si="4"/>
        <v>0.01</v>
      </c>
      <c r="P12" s="177">
        <v>0</v>
      </c>
      <c r="Q12" s="177">
        <f t="shared" si="5"/>
        <v>0</v>
      </c>
      <c r="R12" s="177"/>
      <c r="S12" s="177"/>
      <c r="T12" s="178">
        <v>0</v>
      </c>
      <c r="U12" s="177">
        <f t="shared" si="6"/>
        <v>0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110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>
        <v>4</v>
      </c>
      <c r="B13" s="168" t="s">
        <v>113</v>
      </c>
      <c r="C13" s="196" t="s">
        <v>114</v>
      </c>
      <c r="D13" s="170" t="s">
        <v>104</v>
      </c>
      <c r="E13" s="173">
        <v>112</v>
      </c>
      <c r="F13" s="261"/>
      <c r="G13" s="177">
        <f t="shared" si="0"/>
        <v>0</v>
      </c>
      <c r="H13" s="177">
        <v>34.9</v>
      </c>
      <c r="I13" s="177">
        <f t="shared" si="1"/>
        <v>3908.8</v>
      </c>
      <c r="J13" s="177">
        <v>0</v>
      </c>
      <c r="K13" s="177">
        <f t="shared" si="2"/>
        <v>0</v>
      </c>
      <c r="L13" s="177">
        <v>21</v>
      </c>
      <c r="M13" s="177">
        <f t="shared" si="3"/>
        <v>0</v>
      </c>
      <c r="N13" s="177">
        <v>4.0000000000000003E-5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110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>
        <v>5</v>
      </c>
      <c r="B14" s="168" t="s">
        <v>115</v>
      </c>
      <c r="C14" s="196" t="s">
        <v>116</v>
      </c>
      <c r="D14" s="170" t="s">
        <v>104</v>
      </c>
      <c r="E14" s="173">
        <v>216</v>
      </c>
      <c r="F14" s="261"/>
      <c r="G14" s="177">
        <f t="shared" si="0"/>
        <v>0</v>
      </c>
      <c r="H14" s="177">
        <v>68</v>
      </c>
      <c r="I14" s="177">
        <f t="shared" si="1"/>
        <v>14688</v>
      </c>
      <c r="J14" s="177">
        <v>0</v>
      </c>
      <c r="K14" s="177">
        <f t="shared" si="2"/>
        <v>0</v>
      </c>
      <c r="L14" s="177">
        <v>21</v>
      </c>
      <c r="M14" s="177">
        <f t="shared" si="3"/>
        <v>0</v>
      </c>
      <c r="N14" s="177">
        <v>2.9E-4</v>
      </c>
      <c r="O14" s="177">
        <f t="shared" si="4"/>
        <v>0.06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110</v>
      </c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>
        <v>6</v>
      </c>
      <c r="B15" s="168" t="s">
        <v>117</v>
      </c>
      <c r="C15" s="196" t="s">
        <v>118</v>
      </c>
      <c r="D15" s="170" t="s">
        <v>104</v>
      </c>
      <c r="E15" s="173">
        <v>208</v>
      </c>
      <c r="F15" s="261"/>
      <c r="G15" s="177">
        <f t="shared" si="0"/>
        <v>0</v>
      </c>
      <c r="H15" s="177">
        <v>71</v>
      </c>
      <c r="I15" s="177">
        <f t="shared" si="1"/>
        <v>14768</v>
      </c>
      <c r="J15" s="177">
        <v>0</v>
      </c>
      <c r="K15" s="177">
        <f t="shared" si="2"/>
        <v>0</v>
      </c>
      <c r="L15" s="177">
        <v>21</v>
      </c>
      <c r="M15" s="177">
        <f t="shared" si="3"/>
        <v>0</v>
      </c>
      <c r="N15" s="177">
        <v>3.2000000000000003E-4</v>
      </c>
      <c r="O15" s="177">
        <f t="shared" si="4"/>
        <v>7.0000000000000007E-2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110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>
        <v>7</v>
      </c>
      <c r="B16" s="168" t="s">
        <v>119</v>
      </c>
      <c r="C16" s="196" t="s">
        <v>120</v>
      </c>
      <c r="D16" s="170" t="s">
        <v>104</v>
      </c>
      <c r="E16" s="173">
        <v>34</v>
      </c>
      <c r="F16" s="261"/>
      <c r="G16" s="177">
        <f t="shared" si="0"/>
        <v>0</v>
      </c>
      <c r="H16" s="177">
        <v>75</v>
      </c>
      <c r="I16" s="177">
        <f t="shared" si="1"/>
        <v>2550</v>
      </c>
      <c r="J16" s="177">
        <v>0</v>
      </c>
      <c r="K16" s="177">
        <f t="shared" si="2"/>
        <v>0</v>
      </c>
      <c r="L16" s="177">
        <v>21</v>
      </c>
      <c r="M16" s="177">
        <f t="shared" si="3"/>
        <v>0</v>
      </c>
      <c r="N16" s="177">
        <v>3.6999999999999999E-4</v>
      </c>
      <c r="O16" s="177">
        <f t="shared" si="4"/>
        <v>0.01</v>
      </c>
      <c r="P16" s="177">
        <v>0</v>
      </c>
      <c r="Q16" s="177">
        <f t="shared" si="5"/>
        <v>0</v>
      </c>
      <c r="R16" s="177"/>
      <c r="S16" s="177"/>
      <c r="T16" s="178">
        <v>0</v>
      </c>
      <c r="U16" s="177">
        <f t="shared" si="6"/>
        <v>0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110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>
        <v>8</v>
      </c>
      <c r="B17" s="168" t="s">
        <v>121</v>
      </c>
      <c r="C17" s="196" t="s">
        <v>122</v>
      </c>
      <c r="D17" s="170" t="s">
        <v>123</v>
      </c>
      <c r="E17" s="173">
        <v>1</v>
      </c>
      <c r="F17" s="261"/>
      <c r="G17" s="177">
        <f t="shared" si="0"/>
        <v>0</v>
      </c>
      <c r="H17" s="177">
        <v>0</v>
      </c>
      <c r="I17" s="177">
        <f t="shared" si="1"/>
        <v>0</v>
      </c>
      <c r="J17" s="177">
        <v>9500</v>
      </c>
      <c r="K17" s="177">
        <f t="shared" si="2"/>
        <v>9500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</v>
      </c>
      <c r="U17" s="177">
        <f t="shared" si="6"/>
        <v>0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105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/>
      <c r="B18" s="168"/>
      <c r="C18" s="249" t="s">
        <v>124</v>
      </c>
      <c r="D18" s="250"/>
      <c r="E18" s="251"/>
      <c r="F18" s="252"/>
      <c r="G18" s="253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8"/>
      <c r="U18" s="177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125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4" t="str">
        <f>C18</f>
        <v>- izolace KPS bude provedena minerální izolací s Al polepem</v>
      </c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>
        <v>9</v>
      </c>
      <c r="B19" s="168" t="s">
        <v>126</v>
      </c>
      <c r="C19" s="196" t="s">
        <v>127</v>
      </c>
      <c r="D19" s="170" t="s">
        <v>0</v>
      </c>
      <c r="E19" s="173">
        <v>982</v>
      </c>
      <c r="F19" s="261"/>
      <c r="G19" s="177">
        <f t="shared" si="0"/>
        <v>0</v>
      </c>
      <c r="H19" s="177">
        <v>0</v>
      </c>
      <c r="I19" s="177">
        <f>ROUND(E19*H19,2)</f>
        <v>0</v>
      </c>
      <c r="J19" s="177">
        <v>2</v>
      </c>
      <c r="K19" s="177">
        <f>ROUND(E19*J19,2)</f>
        <v>1964</v>
      </c>
      <c r="L19" s="177">
        <v>21</v>
      </c>
      <c r="M19" s="177">
        <f>G19*(1+L19/100)</f>
        <v>0</v>
      </c>
      <c r="N19" s="177">
        <v>0</v>
      </c>
      <c r="O19" s="177">
        <f>ROUND(E19*N19,2)</f>
        <v>0</v>
      </c>
      <c r="P19" s="177">
        <v>0</v>
      </c>
      <c r="Q19" s="177">
        <f>ROUND(E19*P19,2)</f>
        <v>0</v>
      </c>
      <c r="R19" s="177"/>
      <c r="S19" s="177"/>
      <c r="T19" s="178">
        <v>0</v>
      </c>
      <c r="U19" s="177">
        <f>ROUND(E19*T19,2)</f>
        <v>0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105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x14ac:dyDescent="0.2">
      <c r="A20" s="163" t="s">
        <v>100</v>
      </c>
      <c r="B20" s="169" t="s">
        <v>59</v>
      </c>
      <c r="C20" s="198" t="s">
        <v>60</v>
      </c>
      <c r="D20" s="172"/>
      <c r="E20" s="175"/>
      <c r="F20" s="179"/>
      <c r="G20" s="179">
        <f>SUMIF(AE21:AE32,"&lt;&gt;NOR",G21:G32)</f>
        <v>0</v>
      </c>
      <c r="H20" s="179"/>
      <c r="I20" s="179">
        <f>SUM(I21:I32)</f>
        <v>2029.8</v>
      </c>
      <c r="J20" s="179"/>
      <c r="K20" s="179">
        <f>SUM(K21:K32)</f>
        <v>162112.95000000001</v>
      </c>
      <c r="L20" s="179"/>
      <c r="M20" s="179">
        <f>SUM(M21:M32)</f>
        <v>0</v>
      </c>
      <c r="N20" s="179"/>
      <c r="O20" s="179">
        <f>SUM(O21:O32)</f>
        <v>0.52</v>
      </c>
      <c r="P20" s="179"/>
      <c r="Q20" s="179">
        <f>SUM(Q21:Q32)</f>
        <v>0</v>
      </c>
      <c r="R20" s="179"/>
      <c r="S20" s="179"/>
      <c r="T20" s="180"/>
      <c r="U20" s="179">
        <f>SUM(U21:U32)</f>
        <v>2.7300000000000004</v>
      </c>
      <c r="AE20" t="s">
        <v>101</v>
      </c>
    </row>
    <row r="21" spans="1:60" outlineLevel="1" x14ac:dyDescent="0.2">
      <c r="A21" s="162">
        <v>10</v>
      </c>
      <c r="B21" s="168" t="s">
        <v>128</v>
      </c>
      <c r="C21" s="196" t="s">
        <v>129</v>
      </c>
      <c r="D21" s="170" t="s">
        <v>130</v>
      </c>
      <c r="E21" s="173">
        <v>1</v>
      </c>
      <c r="F21" s="261"/>
      <c r="G21" s="177">
        <f t="shared" si="0"/>
        <v>0</v>
      </c>
      <c r="H21" s="177">
        <v>0</v>
      </c>
      <c r="I21" s="177">
        <f>ROUND(E21*H21,2)</f>
        <v>0</v>
      </c>
      <c r="J21" s="177">
        <v>12000</v>
      </c>
      <c r="K21" s="177">
        <f>ROUND(E21*J21,2)</f>
        <v>12000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7"/>
      <c r="S21" s="177"/>
      <c r="T21" s="178">
        <v>0</v>
      </c>
      <c r="U21" s="177">
        <f>ROUND(E21*T21,2)</f>
        <v>0</v>
      </c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105</v>
      </c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/>
      <c r="B22" s="168"/>
      <c r="C22" s="249" t="s">
        <v>131</v>
      </c>
      <c r="D22" s="250"/>
      <c r="E22" s="251"/>
      <c r="F22" s="252"/>
      <c r="G22" s="253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8"/>
      <c r="U22" s="177"/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125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4" t="str">
        <f t="shared" ref="BA22:BA27" si="7">C22</f>
        <v>- KPS - kompaktní předávací stanice UT</v>
      </c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/>
      <c r="B23" s="168"/>
      <c r="C23" s="249" t="s">
        <v>132</v>
      </c>
      <c r="D23" s="250"/>
      <c r="E23" s="251"/>
      <c r="F23" s="252"/>
      <c r="G23" s="253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8"/>
      <c r="U23" s="177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125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4" t="str">
        <f t="shared" si="7"/>
        <v>- stanice bude dodána na ocelovém rámu</v>
      </c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68"/>
      <c r="C24" s="249" t="s">
        <v>133</v>
      </c>
      <c r="D24" s="250"/>
      <c r="E24" s="251"/>
      <c r="F24" s="252"/>
      <c r="G24" s="253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8"/>
      <c r="U24" s="177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125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4" t="str">
        <f t="shared" si="7"/>
        <v>- v rámci montáže jde o:</v>
      </c>
      <c r="BB24" s="161"/>
      <c r="BC24" s="161"/>
      <c r="BD24" s="161"/>
      <c r="BE24" s="161"/>
      <c r="BF24" s="161"/>
      <c r="BG24" s="161"/>
      <c r="BH24" s="161"/>
    </row>
    <row r="25" spans="1:60" outlineLevel="1" x14ac:dyDescent="0.2">
      <c r="A25" s="162"/>
      <c r="B25" s="168"/>
      <c r="C25" s="249" t="s">
        <v>134</v>
      </c>
      <c r="D25" s="250"/>
      <c r="E25" s="251"/>
      <c r="F25" s="252"/>
      <c r="G25" s="253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77"/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125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4" t="str">
        <f t="shared" si="7"/>
        <v>- instalaci KPS do technické místnosti,  napojení na vnitřní rozvody UT</v>
      </c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68"/>
      <c r="C26" s="249" t="s">
        <v>135</v>
      </c>
      <c r="D26" s="250"/>
      <c r="E26" s="251"/>
      <c r="F26" s="252"/>
      <c r="G26" s="253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8"/>
      <c r="U26" s="177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125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4" t="str">
        <f t="shared" si="7"/>
        <v>- montáž expanzní nádoby</v>
      </c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/>
      <c r="B27" s="168"/>
      <c r="C27" s="249" t="s">
        <v>136</v>
      </c>
      <c r="D27" s="250"/>
      <c r="E27" s="251"/>
      <c r="F27" s="252"/>
      <c r="G27" s="253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8"/>
      <c r="U27" s="177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125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4" t="str">
        <f t="shared" si="7"/>
        <v>- dopojení na systém CZT provádí dodavatel tepla</v>
      </c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>
        <v>11</v>
      </c>
      <c r="B28" s="168" t="s">
        <v>137</v>
      </c>
      <c r="C28" s="196" t="s">
        <v>138</v>
      </c>
      <c r="D28" s="170" t="s">
        <v>139</v>
      </c>
      <c r="E28" s="173">
        <v>1</v>
      </c>
      <c r="F28" s="261"/>
      <c r="G28" s="177">
        <f t="shared" ref="G28" si="8">E28*F28</f>
        <v>0</v>
      </c>
      <c r="H28" s="177">
        <v>0</v>
      </c>
      <c r="I28" s="177">
        <f>ROUND(E28*H28,2)</f>
        <v>0</v>
      </c>
      <c r="J28" s="177">
        <v>146700</v>
      </c>
      <c r="K28" s="177">
        <f>ROUND(E28*J28,2)</f>
        <v>146700</v>
      </c>
      <c r="L28" s="177">
        <v>21</v>
      </c>
      <c r="M28" s="177">
        <f>G28*(1+L28/100)</f>
        <v>0</v>
      </c>
      <c r="N28" s="177">
        <v>0.5</v>
      </c>
      <c r="O28" s="177">
        <f>ROUND(E28*N28,2)</f>
        <v>0.5</v>
      </c>
      <c r="P28" s="177">
        <v>0</v>
      </c>
      <c r="Q28" s="177">
        <f>ROUND(E28*P28,2)</f>
        <v>0</v>
      </c>
      <c r="R28" s="177"/>
      <c r="S28" s="177"/>
      <c r="T28" s="178">
        <v>0.53</v>
      </c>
      <c r="U28" s="177">
        <f>ROUND(E28*T28,2)</f>
        <v>0.53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105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68"/>
      <c r="C29" s="249" t="s">
        <v>140</v>
      </c>
      <c r="D29" s="250"/>
      <c r="E29" s="251"/>
      <c r="F29" s="252"/>
      <c r="G29" s="253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  <c r="U29" s="177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125</v>
      </c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4" t="str">
        <f>C29</f>
        <v>- KPS bude zhotovena na ocelovém rámu</v>
      </c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68"/>
      <c r="C30" s="249" t="s">
        <v>141</v>
      </c>
      <c r="D30" s="250"/>
      <c r="E30" s="251"/>
      <c r="F30" s="252"/>
      <c r="G30" s="253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77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125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4" t="str">
        <f>C30</f>
        <v>- spsecifkace jednotlivých komponent KPS je součástí technické zprávy</v>
      </c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>
        <v>12</v>
      </c>
      <c r="B31" s="168" t="s">
        <v>142</v>
      </c>
      <c r="C31" s="196" t="s">
        <v>143</v>
      </c>
      <c r="D31" s="170" t="s">
        <v>130</v>
      </c>
      <c r="E31" s="173">
        <v>20</v>
      </c>
      <c r="F31" s="261"/>
      <c r="G31" s="177">
        <f t="shared" ref="G31:G94" si="9">E31*F31</f>
        <v>0</v>
      </c>
      <c r="H31" s="177">
        <v>101.49</v>
      </c>
      <c r="I31" s="177">
        <f>ROUND(E31*H31,2)</f>
        <v>2029.8</v>
      </c>
      <c r="J31" s="177">
        <v>29.510000000000005</v>
      </c>
      <c r="K31" s="177">
        <f>ROUND(E31*J31,2)</f>
        <v>590.20000000000005</v>
      </c>
      <c r="L31" s="177">
        <v>21</v>
      </c>
      <c r="M31" s="177">
        <f>G31*(1+L31/100)</f>
        <v>0</v>
      </c>
      <c r="N31" s="177">
        <v>1.1299999999999999E-3</v>
      </c>
      <c r="O31" s="177">
        <f>ROUND(E31*N31,2)</f>
        <v>0.02</v>
      </c>
      <c r="P31" s="177">
        <v>0</v>
      </c>
      <c r="Q31" s="177">
        <f>ROUND(E31*P31,2)</f>
        <v>0</v>
      </c>
      <c r="R31" s="177"/>
      <c r="S31" s="177"/>
      <c r="T31" s="178">
        <v>0.11</v>
      </c>
      <c r="U31" s="177">
        <f>ROUND(E31*T31,2)</f>
        <v>2.2000000000000002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105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>
        <v>13</v>
      </c>
      <c r="B32" s="168" t="s">
        <v>144</v>
      </c>
      <c r="C32" s="196" t="s">
        <v>145</v>
      </c>
      <c r="D32" s="170" t="s">
        <v>0</v>
      </c>
      <c r="E32" s="173">
        <v>1613</v>
      </c>
      <c r="F32" s="261"/>
      <c r="G32" s="177">
        <f t="shared" si="9"/>
        <v>0</v>
      </c>
      <c r="H32" s="177">
        <v>0</v>
      </c>
      <c r="I32" s="177">
        <f>ROUND(E32*H32,2)</f>
        <v>0</v>
      </c>
      <c r="J32" s="177">
        <v>1.75</v>
      </c>
      <c r="K32" s="177">
        <f>ROUND(E32*J32,2)</f>
        <v>2822.75</v>
      </c>
      <c r="L32" s="177">
        <v>21</v>
      </c>
      <c r="M32" s="177">
        <f>G32*(1+L32/100)</f>
        <v>0</v>
      </c>
      <c r="N32" s="177">
        <v>0</v>
      </c>
      <c r="O32" s="177">
        <f>ROUND(E32*N32,2)</f>
        <v>0</v>
      </c>
      <c r="P32" s="177">
        <v>0</v>
      </c>
      <c r="Q32" s="177">
        <f>ROUND(E32*P32,2)</f>
        <v>0</v>
      </c>
      <c r="R32" s="177"/>
      <c r="S32" s="177"/>
      <c r="T32" s="178">
        <v>0</v>
      </c>
      <c r="U32" s="177">
        <f>ROUND(E32*T32,2)</f>
        <v>0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105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x14ac:dyDescent="0.2">
      <c r="A33" s="163" t="s">
        <v>100</v>
      </c>
      <c r="B33" s="169" t="s">
        <v>61</v>
      </c>
      <c r="C33" s="198" t="s">
        <v>62</v>
      </c>
      <c r="D33" s="172"/>
      <c r="E33" s="175"/>
      <c r="F33" s="179"/>
      <c r="G33" s="179">
        <f>SUMIF(AE34:AE67,"&lt;&gt;NOR",G34:G67)</f>
        <v>0</v>
      </c>
      <c r="H33" s="179"/>
      <c r="I33" s="179">
        <f>SUM(I34:I67)</f>
        <v>265728.12</v>
      </c>
      <c r="J33" s="179"/>
      <c r="K33" s="179">
        <f>SUM(K34:K67)</f>
        <v>189018.67999999993</v>
      </c>
      <c r="L33" s="179"/>
      <c r="M33" s="179">
        <f>SUM(M34:M67)</f>
        <v>0</v>
      </c>
      <c r="N33" s="179"/>
      <c r="O33" s="179">
        <f>SUM(O34:O67)</f>
        <v>1.29</v>
      </c>
      <c r="P33" s="179"/>
      <c r="Q33" s="179">
        <f>SUM(Q34:Q67)</f>
        <v>0</v>
      </c>
      <c r="R33" s="179"/>
      <c r="S33" s="179"/>
      <c r="T33" s="180"/>
      <c r="U33" s="179">
        <f>SUM(U34:U67)</f>
        <v>344.42999999999989</v>
      </c>
      <c r="AE33" t="s">
        <v>101</v>
      </c>
    </row>
    <row r="34" spans="1:60" outlineLevel="1" x14ac:dyDescent="0.2">
      <c r="A34" s="162">
        <v>14</v>
      </c>
      <c r="B34" s="168" t="s">
        <v>146</v>
      </c>
      <c r="C34" s="196" t="s">
        <v>147</v>
      </c>
      <c r="D34" s="170" t="s">
        <v>104</v>
      </c>
      <c r="E34" s="173">
        <v>242</v>
      </c>
      <c r="F34" s="261"/>
      <c r="G34" s="177">
        <f t="shared" si="9"/>
        <v>0</v>
      </c>
      <c r="H34" s="177">
        <v>161.12</v>
      </c>
      <c r="I34" s="177">
        <f>ROUND(E34*H34,2)</f>
        <v>38991.040000000001</v>
      </c>
      <c r="J34" s="177">
        <v>109.88</v>
      </c>
      <c r="K34" s="177">
        <f>ROUND(E34*J34,2)</f>
        <v>26590.959999999999</v>
      </c>
      <c r="L34" s="177">
        <v>21</v>
      </c>
      <c r="M34" s="177">
        <f>G34*(1+L34/100)</f>
        <v>0</v>
      </c>
      <c r="N34" s="177">
        <v>7.6000000000000004E-4</v>
      </c>
      <c r="O34" s="177">
        <f>ROUND(E34*N34,2)</f>
        <v>0.18</v>
      </c>
      <c r="P34" s="177">
        <v>0</v>
      </c>
      <c r="Q34" s="177">
        <f>ROUND(E34*P34,2)</f>
        <v>0</v>
      </c>
      <c r="R34" s="177"/>
      <c r="S34" s="177"/>
      <c r="T34" s="178">
        <v>0.29737999999999998</v>
      </c>
      <c r="U34" s="177">
        <f>ROUND(E34*T34,2)</f>
        <v>71.97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105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68"/>
      <c r="C35" s="197" t="s">
        <v>148</v>
      </c>
      <c r="D35" s="171"/>
      <c r="E35" s="174">
        <v>98</v>
      </c>
      <c r="F35" s="261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77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107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/>
      <c r="B36" s="168"/>
      <c r="C36" s="197" t="s">
        <v>149</v>
      </c>
      <c r="D36" s="171"/>
      <c r="E36" s="174">
        <v>103</v>
      </c>
      <c r="F36" s="261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8"/>
      <c r="U36" s="177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107</v>
      </c>
      <c r="AF36" s="161">
        <v>0</v>
      </c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68"/>
      <c r="C37" s="197" t="s">
        <v>150</v>
      </c>
      <c r="D37" s="171"/>
      <c r="E37" s="174">
        <v>41</v>
      </c>
      <c r="F37" s="261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8"/>
      <c r="U37" s="177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107</v>
      </c>
      <c r="AF37" s="161">
        <v>0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>
        <v>15</v>
      </c>
      <c r="B38" s="168" t="s">
        <v>151</v>
      </c>
      <c r="C38" s="196" t="s">
        <v>152</v>
      </c>
      <c r="D38" s="170" t="s">
        <v>104</v>
      </c>
      <c r="E38" s="173">
        <v>168</v>
      </c>
      <c r="F38" s="261"/>
      <c r="G38" s="177">
        <f t="shared" si="9"/>
        <v>0</v>
      </c>
      <c r="H38" s="177">
        <v>201.87</v>
      </c>
      <c r="I38" s="177">
        <f>ROUND(E38*H38,2)</f>
        <v>33914.160000000003</v>
      </c>
      <c r="J38" s="177">
        <v>113.63</v>
      </c>
      <c r="K38" s="177">
        <f>ROUND(E38*J38,2)</f>
        <v>19089.84</v>
      </c>
      <c r="L38" s="177">
        <v>21</v>
      </c>
      <c r="M38" s="177">
        <f>G38*(1+L38/100)</f>
        <v>0</v>
      </c>
      <c r="N38" s="177">
        <v>8.8000000000000003E-4</v>
      </c>
      <c r="O38" s="177">
        <f>ROUND(E38*N38,2)</f>
        <v>0.15</v>
      </c>
      <c r="P38" s="177">
        <v>0</v>
      </c>
      <c r="Q38" s="177">
        <f>ROUND(E38*P38,2)</f>
        <v>0</v>
      </c>
      <c r="R38" s="177"/>
      <c r="S38" s="177"/>
      <c r="T38" s="178">
        <v>0.30737999999999999</v>
      </c>
      <c r="U38" s="177">
        <f>ROUND(E38*T38,2)</f>
        <v>51.64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105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/>
      <c r="B39" s="168"/>
      <c r="C39" s="197" t="s">
        <v>153</v>
      </c>
      <c r="D39" s="171"/>
      <c r="E39" s="174">
        <v>68</v>
      </c>
      <c r="F39" s="261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8"/>
      <c r="U39" s="177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107</v>
      </c>
      <c r="AF39" s="161">
        <v>0</v>
      </c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/>
      <c r="B40" s="168"/>
      <c r="C40" s="197" t="s">
        <v>154</v>
      </c>
      <c r="D40" s="171"/>
      <c r="E40" s="174">
        <v>100</v>
      </c>
      <c r="F40" s="261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8"/>
      <c r="U40" s="177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107</v>
      </c>
      <c r="AF40" s="161">
        <v>0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>
        <v>16</v>
      </c>
      <c r="B41" s="168" t="s">
        <v>155</v>
      </c>
      <c r="C41" s="196" t="s">
        <v>156</v>
      </c>
      <c r="D41" s="170" t="s">
        <v>104</v>
      </c>
      <c r="E41" s="173">
        <v>112</v>
      </c>
      <c r="F41" s="261"/>
      <c r="G41" s="177">
        <f t="shared" si="9"/>
        <v>0</v>
      </c>
      <c r="H41" s="177">
        <v>247.12</v>
      </c>
      <c r="I41" s="177">
        <f>ROUND(E41*H41,2)</f>
        <v>27677.439999999999</v>
      </c>
      <c r="J41" s="177">
        <v>117.38</v>
      </c>
      <c r="K41" s="177">
        <f>ROUND(E41*J41,2)</f>
        <v>13146.56</v>
      </c>
      <c r="L41" s="177">
        <v>21</v>
      </c>
      <c r="M41" s="177">
        <f>G41*(1+L41/100)</f>
        <v>0</v>
      </c>
      <c r="N41" s="177">
        <v>1.01E-3</v>
      </c>
      <c r="O41" s="177">
        <f>ROUND(E41*N41,2)</f>
        <v>0.11</v>
      </c>
      <c r="P41" s="177">
        <v>0</v>
      </c>
      <c r="Q41" s="177">
        <f>ROUND(E41*P41,2)</f>
        <v>0</v>
      </c>
      <c r="R41" s="177"/>
      <c r="S41" s="177"/>
      <c r="T41" s="178">
        <v>0.31738</v>
      </c>
      <c r="U41" s="177">
        <f>ROUND(E41*T41,2)</f>
        <v>35.549999999999997</v>
      </c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105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/>
      <c r="B42" s="168"/>
      <c r="C42" s="197" t="s">
        <v>157</v>
      </c>
      <c r="D42" s="171"/>
      <c r="E42" s="174">
        <v>44</v>
      </c>
      <c r="F42" s="261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7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107</v>
      </c>
      <c r="AF42" s="161">
        <v>0</v>
      </c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/>
      <c r="B43" s="168"/>
      <c r="C43" s="197" t="s">
        <v>158</v>
      </c>
      <c r="D43" s="171"/>
      <c r="E43" s="174">
        <v>68</v>
      </c>
      <c r="F43" s="261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8"/>
      <c r="U43" s="177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107</v>
      </c>
      <c r="AF43" s="161">
        <v>0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>
        <v>17</v>
      </c>
      <c r="B44" s="168" t="s">
        <v>159</v>
      </c>
      <c r="C44" s="196" t="s">
        <v>160</v>
      </c>
      <c r="D44" s="170" t="s">
        <v>104</v>
      </c>
      <c r="E44" s="173">
        <v>18</v>
      </c>
      <c r="F44" s="261"/>
      <c r="G44" s="177">
        <f t="shared" si="9"/>
        <v>0</v>
      </c>
      <c r="H44" s="177">
        <v>445.64</v>
      </c>
      <c r="I44" s="177">
        <f>ROUND(E44*H44,2)</f>
        <v>8021.52</v>
      </c>
      <c r="J44" s="177">
        <v>123.36000000000001</v>
      </c>
      <c r="K44" s="177">
        <f>ROUND(E44*J44,2)</f>
        <v>2220.48</v>
      </c>
      <c r="L44" s="177">
        <v>21</v>
      </c>
      <c r="M44" s="177">
        <f>G44*(1+L44/100)</f>
        <v>0</v>
      </c>
      <c r="N44" s="177">
        <v>1.6000000000000001E-3</v>
      </c>
      <c r="O44" s="177">
        <f>ROUND(E44*N44,2)</f>
        <v>0.03</v>
      </c>
      <c r="P44" s="177">
        <v>0</v>
      </c>
      <c r="Q44" s="177">
        <f>ROUND(E44*P44,2)</f>
        <v>0</v>
      </c>
      <c r="R44" s="177"/>
      <c r="S44" s="177"/>
      <c r="T44" s="178">
        <v>0.33332000000000001</v>
      </c>
      <c r="U44" s="177">
        <f>ROUND(E44*T44,2)</f>
        <v>6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105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/>
      <c r="B45" s="168"/>
      <c r="C45" s="197" t="s">
        <v>161</v>
      </c>
      <c r="D45" s="171"/>
      <c r="E45" s="174">
        <v>18</v>
      </c>
      <c r="F45" s="261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8"/>
      <c r="U45" s="177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107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>
        <v>18</v>
      </c>
      <c r="B46" s="168" t="s">
        <v>162</v>
      </c>
      <c r="C46" s="196" t="s">
        <v>163</v>
      </c>
      <c r="D46" s="170" t="s">
        <v>104</v>
      </c>
      <c r="E46" s="173">
        <v>100</v>
      </c>
      <c r="F46" s="261"/>
      <c r="G46" s="177">
        <f t="shared" si="9"/>
        <v>0</v>
      </c>
      <c r="H46" s="177">
        <v>589.42999999999995</v>
      </c>
      <c r="I46" s="177">
        <f>ROUND(E46*H46,2)</f>
        <v>58943</v>
      </c>
      <c r="J46" s="177">
        <v>132.57000000000005</v>
      </c>
      <c r="K46" s="177">
        <f>ROUND(E46*J46,2)</f>
        <v>13257</v>
      </c>
      <c r="L46" s="177">
        <v>21</v>
      </c>
      <c r="M46" s="177">
        <f>G46*(1+L46/100)</f>
        <v>0</v>
      </c>
      <c r="N46" s="177">
        <v>1.9599999999999999E-3</v>
      </c>
      <c r="O46" s="177">
        <f>ROUND(E46*N46,2)</f>
        <v>0.2</v>
      </c>
      <c r="P46" s="177">
        <v>0</v>
      </c>
      <c r="Q46" s="177">
        <f>ROUND(E46*P46,2)</f>
        <v>0</v>
      </c>
      <c r="R46" s="177"/>
      <c r="S46" s="177"/>
      <c r="T46" s="178">
        <v>0.3579</v>
      </c>
      <c r="U46" s="177">
        <f>ROUND(E46*T46,2)</f>
        <v>35.79</v>
      </c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105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/>
      <c r="B47" s="168"/>
      <c r="C47" s="197" t="s">
        <v>164</v>
      </c>
      <c r="D47" s="171"/>
      <c r="E47" s="174">
        <v>24</v>
      </c>
      <c r="F47" s="261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8"/>
      <c r="U47" s="177"/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107</v>
      </c>
      <c r="AF47" s="161">
        <v>0</v>
      </c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/>
      <c r="B48" s="168"/>
      <c r="C48" s="197" t="s">
        <v>165</v>
      </c>
      <c r="D48" s="171"/>
      <c r="E48" s="174">
        <v>66</v>
      </c>
      <c r="F48" s="261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8"/>
      <c r="U48" s="177"/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107</v>
      </c>
      <c r="AF48" s="161">
        <v>0</v>
      </c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62"/>
      <c r="B49" s="168"/>
      <c r="C49" s="197" t="s">
        <v>166</v>
      </c>
      <c r="D49" s="171"/>
      <c r="E49" s="174">
        <v>10</v>
      </c>
      <c r="F49" s="261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8"/>
      <c r="U49" s="177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107</v>
      </c>
      <c r="AF49" s="161">
        <v>0</v>
      </c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outlineLevel="1" x14ac:dyDescent="0.2">
      <c r="A50" s="162">
        <v>19</v>
      </c>
      <c r="B50" s="168" t="s">
        <v>167</v>
      </c>
      <c r="C50" s="196" t="s">
        <v>168</v>
      </c>
      <c r="D50" s="170" t="s">
        <v>104</v>
      </c>
      <c r="E50" s="173">
        <v>20</v>
      </c>
      <c r="F50" s="261"/>
      <c r="G50" s="177">
        <f t="shared" si="9"/>
        <v>0</v>
      </c>
      <c r="H50" s="177">
        <v>118.98</v>
      </c>
      <c r="I50" s="177">
        <f>ROUND(E50*H50,2)</f>
        <v>2379.6</v>
      </c>
      <c r="J50" s="177">
        <v>88.52</v>
      </c>
      <c r="K50" s="177">
        <f>ROUND(E50*J50,2)</f>
        <v>1770.4</v>
      </c>
      <c r="L50" s="177">
        <v>21</v>
      </c>
      <c r="M50" s="177">
        <f>G50*(1+L50/100)</f>
        <v>0</v>
      </c>
      <c r="N50" s="177">
        <v>6.8000000000000005E-4</v>
      </c>
      <c r="O50" s="177">
        <f>ROUND(E50*N50,2)</f>
        <v>0.01</v>
      </c>
      <c r="P50" s="177">
        <v>0</v>
      </c>
      <c r="Q50" s="177">
        <f>ROUND(E50*P50,2)</f>
        <v>0</v>
      </c>
      <c r="R50" s="177"/>
      <c r="S50" s="177"/>
      <c r="T50" s="178">
        <v>0.22</v>
      </c>
      <c r="U50" s="177">
        <f>ROUND(E50*T50,2)</f>
        <v>4.4000000000000004</v>
      </c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105</v>
      </c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>
        <v>20</v>
      </c>
      <c r="B51" s="168" t="s">
        <v>169</v>
      </c>
      <c r="C51" s="196" t="s">
        <v>170</v>
      </c>
      <c r="D51" s="170" t="s">
        <v>104</v>
      </c>
      <c r="E51" s="173">
        <v>198</v>
      </c>
      <c r="F51" s="261"/>
      <c r="G51" s="177">
        <f t="shared" si="9"/>
        <v>0</v>
      </c>
      <c r="H51" s="177">
        <v>210.74</v>
      </c>
      <c r="I51" s="177">
        <f>ROUND(E51*H51,2)</f>
        <v>41726.519999999997</v>
      </c>
      <c r="J51" s="177">
        <v>111.75999999999999</v>
      </c>
      <c r="K51" s="177">
        <f>ROUND(E51*J51,2)</f>
        <v>22128.48</v>
      </c>
      <c r="L51" s="177">
        <v>21</v>
      </c>
      <c r="M51" s="177">
        <f>G51*(1+L51/100)</f>
        <v>0</v>
      </c>
      <c r="N51" s="177">
        <v>1.33E-3</v>
      </c>
      <c r="O51" s="177">
        <f>ROUND(E51*N51,2)</f>
        <v>0.26</v>
      </c>
      <c r="P51" s="177">
        <v>0</v>
      </c>
      <c r="Q51" s="177">
        <f>ROUND(E51*P51,2)</f>
        <v>0</v>
      </c>
      <c r="R51" s="177"/>
      <c r="S51" s="177"/>
      <c r="T51" s="178">
        <v>0.26</v>
      </c>
      <c r="U51" s="177">
        <f>ROUND(E51*T51,2)</f>
        <v>51.48</v>
      </c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105</v>
      </c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/>
      <c r="B52" s="168"/>
      <c r="C52" s="197" t="s">
        <v>171</v>
      </c>
      <c r="D52" s="171"/>
      <c r="E52" s="174">
        <v>158</v>
      </c>
      <c r="F52" s="261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8"/>
      <c r="U52" s="177"/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107</v>
      </c>
      <c r="AF52" s="161">
        <v>0</v>
      </c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62"/>
      <c r="B53" s="168"/>
      <c r="C53" s="197" t="s">
        <v>172</v>
      </c>
      <c r="D53" s="171"/>
      <c r="E53" s="174">
        <v>40</v>
      </c>
      <c r="F53" s="261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8"/>
      <c r="U53" s="177"/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107</v>
      </c>
      <c r="AF53" s="161">
        <v>0</v>
      </c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">
      <c r="A54" s="162">
        <v>21</v>
      </c>
      <c r="B54" s="168" t="s">
        <v>173</v>
      </c>
      <c r="C54" s="196" t="s">
        <v>174</v>
      </c>
      <c r="D54" s="170" t="s">
        <v>104</v>
      </c>
      <c r="E54" s="173">
        <v>108</v>
      </c>
      <c r="F54" s="261"/>
      <c r="G54" s="177">
        <f t="shared" si="9"/>
        <v>0</v>
      </c>
      <c r="H54" s="177">
        <v>318.35000000000002</v>
      </c>
      <c r="I54" s="177">
        <f>ROUND(E54*H54,2)</f>
        <v>34381.800000000003</v>
      </c>
      <c r="J54" s="177">
        <v>131.14999999999998</v>
      </c>
      <c r="K54" s="177">
        <f>ROUND(E54*J54,2)</f>
        <v>14164.2</v>
      </c>
      <c r="L54" s="177">
        <v>21</v>
      </c>
      <c r="M54" s="177">
        <f>G54*(1+L54/100)</f>
        <v>0</v>
      </c>
      <c r="N54" s="177">
        <v>1.6199999999999999E-3</v>
      </c>
      <c r="O54" s="177">
        <f>ROUND(E54*N54,2)</f>
        <v>0.17</v>
      </c>
      <c r="P54" s="177">
        <v>0</v>
      </c>
      <c r="Q54" s="177">
        <f>ROUND(E54*P54,2)</f>
        <v>0</v>
      </c>
      <c r="R54" s="177"/>
      <c r="S54" s="177"/>
      <c r="T54" s="178">
        <v>0.3</v>
      </c>
      <c r="U54" s="177">
        <f>ROUND(E54*T54,2)</f>
        <v>32.4</v>
      </c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105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62"/>
      <c r="B55" s="168"/>
      <c r="C55" s="197" t="s">
        <v>175</v>
      </c>
      <c r="D55" s="171"/>
      <c r="E55" s="174">
        <v>108</v>
      </c>
      <c r="F55" s="261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8"/>
      <c r="U55" s="177"/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107</v>
      </c>
      <c r="AF55" s="161">
        <v>0</v>
      </c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outlineLevel="1" x14ac:dyDescent="0.2">
      <c r="A56" s="162">
        <v>22</v>
      </c>
      <c r="B56" s="168" t="s">
        <v>176</v>
      </c>
      <c r="C56" s="196" t="s">
        <v>177</v>
      </c>
      <c r="D56" s="170" t="s">
        <v>104</v>
      </c>
      <c r="E56" s="173">
        <v>34</v>
      </c>
      <c r="F56" s="261"/>
      <c r="G56" s="177">
        <f t="shared" si="9"/>
        <v>0</v>
      </c>
      <c r="H56" s="177">
        <v>440.69</v>
      </c>
      <c r="I56" s="177">
        <f>ROUND(E56*H56,2)</f>
        <v>14983.46</v>
      </c>
      <c r="J56" s="177">
        <v>146.31</v>
      </c>
      <c r="K56" s="177">
        <f>ROUND(E56*J56,2)</f>
        <v>4974.54</v>
      </c>
      <c r="L56" s="177">
        <v>21</v>
      </c>
      <c r="M56" s="177">
        <f>G56*(1+L56/100)</f>
        <v>0</v>
      </c>
      <c r="N56" s="177">
        <v>1.9400000000000001E-3</v>
      </c>
      <c r="O56" s="177">
        <f>ROUND(E56*N56,2)</f>
        <v>7.0000000000000007E-2</v>
      </c>
      <c r="P56" s="177">
        <v>0</v>
      </c>
      <c r="Q56" s="177">
        <f>ROUND(E56*P56,2)</f>
        <v>0</v>
      </c>
      <c r="R56" s="177"/>
      <c r="S56" s="177"/>
      <c r="T56" s="178">
        <v>0.31</v>
      </c>
      <c r="U56" s="177">
        <f>ROUND(E56*T56,2)</f>
        <v>10.54</v>
      </c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105</v>
      </c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outlineLevel="1" x14ac:dyDescent="0.2">
      <c r="A57" s="162"/>
      <c r="B57" s="168"/>
      <c r="C57" s="197" t="s">
        <v>178</v>
      </c>
      <c r="D57" s="171"/>
      <c r="E57" s="174">
        <v>34</v>
      </c>
      <c r="F57" s="261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8"/>
      <c r="U57" s="177"/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107</v>
      </c>
      <c r="AF57" s="161">
        <v>0</v>
      </c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">
      <c r="A58" s="162">
        <v>23</v>
      </c>
      <c r="B58" s="168" t="s">
        <v>179</v>
      </c>
      <c r="C58" s="196" t="s">
        <v>180</v>
      </c>
      <c r="D58" s="170" t="s">
        <v>130</v>
      </c>
      <c r="E58" s="173">
        <v>1</v>
      </c>
      <c r="F58" s="261"/>
      <c r="G58" s="177">
        <f t="shared" si="9"/>
        <v>0</v>
      </c>
      <c r="H58" s="177">
        <v>0</v>
      </c>
      <c r="I58" s="177">
        <f>ROUND(E58*H58,2)</f>
        <v>0</v>
      </c>
      <c r="J58" s="177">
        <v>15000</v>
      </c>
      <c r="K58" s="177">
        <f>ROUND(E58*J58,2)</f>
        <v>15000</v>
      </c>
      <c r="L58" s="177">
        <v>21</v>
      </c>
      <c r="M58" s="177">
        <f>G58*(1+L58/100)</f>
        <v>0</v>
      </c>
      <c r="N58" s="177">
        <v>0</v>
      </c>
      <c r="O58" s="177">
        <f>ROUND(E58*N58,2)</f>
        <v>0</v>
      </c>
      <c r="P58" s="177">
        <v>0</v>
      </c>
      <c r="Q58" s="177">
        <f>ROUND(E58*P58,2)</f>
        <v>0</v>
      </c>
      <c r="R58" s="177"/>
      <c r="S58" s="177"/>
      <c r="T58" s="178">
        <v>0</v>
      </c>
      <c r="U58" s="177">
        <f>ROUND(E58*T58,2)</f>
        <v>0</v>
      </c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105</v>
      </c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outlineLevel="1" x14ac:dyDescent="0.2">
      <c r="A59" s="162">
        <v>24</v>
      </c>
      <c r="B59" s="168" t="s">
        <v>181</v>
      </c>
      <c r="C59" s="196" t="s">
        <v>182</v>
      </c>
      <c r="D59" s="170" t="s">
        <v>123</v>
      </c>
      <c r="E59" s="173">
        <v>300</v>
      </c>
      <c r="F59" s="261"/>
      <c r="G59" s="177">
        <f t="shared" si="9"/>
        <v>0</v>
      </c>
      <c r="H59" s="177">
        <v>0</v>
      </c>
      <c r="I59" s="177">
        <f>ROUND(E59*H59,2)</f>
        <v>0</v>
      </c>
      <c r="J59" s="177">
        <v>65</v>
      </c>
      <c r="K59" s="177">
        <f>ROUND(E59*J59,2)</f>
        <v>19500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/>
      <c r="S59" s="177"/>
      <c r="T59" s="178">
        <v>0</v>
      </c>
      <c r="U59" s="177">
        <f>ROUND(E59*T59,2)</f>
        <v>0</v>
      </c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105</v>
      </c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outlineLevel="1" x14ac:dyDescent="0.2">
      <c r="A60" s="162">
        <v>25</v>
      </c>
      <c r="B60" s="168" t="s">
        <v>183</v>
      </c>
      <c r="C60" s="196" t="s">
        <v>184</v>
      </c>
      <c r="D60" s="170" t="s">
        <v>104</v>
      </c>
      <c r="E60" s="173">
        <v>966</v>
      </c>
      <c r="F60" s="261"/>
      <c r="G60" s="177">
        <f t="shared" si="9"/>
        <v>0</v>
      </c>
      <c r="H60" s="177">
        <v>0.17</v>
      </c>
      <c r="I60" s="177">
        <f>ROUND(E60*H60,2)</f>
        <v>164.22</v>
      </c>
      <c r="J60" s="177">
        <v>5.73</v>
      </c>
      <c r="K60" s="177">
        <f>ROUND(E60*J60,2)</f>
        <v>5535.18</v>
      </c>
      <c r="L60" s="177">
        <v>21</v>
      </c>
      <c r="M60" s="177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7"/>
      <c r="S60" s="177"/>
      <c r="T60" s="178">
        <v>0.02</v>
      </c>
      <c r="U60" s="177">
        <f>ROUND(E60*T60,2)</f>
        <v>19.32</v>
      </c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105</v>
      </c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outlineLevel="1" x14ac:dyDescent="0.2">
      <c r="A61" s="162"/>
      <c r="B61" s="168"/>
      <c r="C61" s="197" t="s">
        <v>185</v>
      </c>
      <c r="D61" s="171"/>
      <c r="E61" s="174">
        <v>966</v>
      </c>
      <c r="F61" s="261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8"/>
      <c r="U61" s="177"/>
      <c r="V61" s="161"/>
      <c r="W61" s="161"/>
      <c r="X61" s="161"/>
      <c r="Y61" s="161"/>
      <c r="Z61" s="161"/>
      <c r="AA61" s="161"/>
      <c r="AB61" s="161"/>
      <c r="AC61" s="161"/>
      <c r="AD61" s="161"/>
      <c r="AE61" s="161" t="s">
        <v>107</v>
      </c>
      <c r="AF61" s="161">
        <v>0</v>
      </c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</row>
    <row r="62" spans="1:60" outlineLevel="1" x14ac:dyDescent="0.2">
      <c r="A62" s="162">
        <v>26</v>
      </c>
      <c r="B62" s="168" t="s">
        <v>186</v>
      </c>
      <c r="C62" s="196" t="s">
        <v>187</v>
      </c>
      <c r="D62" s="170" t="s">
        <v>104</v>
      </c>
      <c r="E62" s="173">
        <v>34</v>
      </c>
      <c r="F62" s="261"/>
      <c r="G62" s="177">
        <f t="shared" si="9"/>
        <v>0</v>
      </c>
      <c r="H62" s="177">
        <v>0.33</v>
      </c>
      <c r="I62" s="177">
        <f t="shared" ref="I62:I67" si="10">ROUND(E62*H62,2)</f>
        <v>11.22</v>
      </c>
      <c r="J62" s="177">
        <v>10.27</v>
      </c>
      <c r="K62" s="177">
        <f t="shared" ref="K62:K67" si="11">ROUND(E62*J62,2)</f>
        <v>349.18</v>
      </c>
      <c r="L62" s="177">
        <v>21</v>
      </c>
      <c r="M62" s="177">
        <f t="shared" ref="M62:M67" si="12">G62*(1+L62/100)</f>
        <v>0</v>
      </c>
      <c r="N62" s="177">
        <v>0</v>
      </c>
      <c r="O62" s="177">
        <f t="shared" ref="O62:O67" si="13">ROUND(E62*N62,2)</f>
        <v>0</v>
      </c>
      <c r="P62" s="177">
        <v>0</v>
      </c>
      <c r="Q62" s="177">
        <f t="shared" ref="Q62:Q67" si="14">ROUND(E62*P62,2)</f>
        <v>0</v>
      </c>
      <c r="R62" s="177"/>
      <c r="S62" s="177"/>
      <c r="T62" s="178">
        <v>0.03</v>
      </c>
      <c r="U62" s="177">
        <f t="shared" ref="U62:U67" si="15">ROUND(E62*T62,2)</f>
        <v>1.02</v>
      </c>
      <c r="V62" s="161"/>
      <c r="W62" s="161"/>
      <c r="X62" s="161"/>
      <c r="Y62" s="161"/>
      <c r="Z62" s="161"/>
      <c r="AA62" s="161"/>
      <c r="AB62" s="161"/>
      <c r="AC62" s="161"/>
      <c r="AD62" s="161"/>
      <c r="AE62" s="161" t="s">
        <v>105</v>
      </c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outlineLevel="1" x14ac:dyDescent="0.2">
      <c r="A63" s="162">
        <v>27</v>
      </c>
      <c r="B63" s="168" t="s">
        <v>188</v>
      </c>
      <c r="C63" s="196" t="s">
        <v>189</v>
      </c>
      <c r="D63" s="170" t="s">
        <v>123</v>
      </c>
      <c r="E63" s="173">
        <v>4</v>
      </c>
      <c r="F63" s="261"/>
      <c r="G63" s="177">
        <f t="shared" si="9"/>
        <v>0</v>
      </c>
      <c r="H63" s="177">
        <v>124.36</v>
      </c>
      <c r="I63" s="177">
        <f t="shared" si="10"/>
        <v>497.44</v>
      </c>
      <c r="J63" s="177">
        <v>725.64</v>
      </c>
      <c r="K63" s="177">
        <f t="shared" si="11"/>
        <v>2902.56</v>
      </c>
      <c r="L63" s="177">
        <v>21</v>
      </c>
      <c r="M63" s="177">
        <f t="shared" si="12"/>
        <v>0</v>
      </c>
      <c r="N63" s="177">
        <v>1.14E-3</v>
      </c>
      <c r="O63" s="177">
        <f t="shared" si="13"/>
        <v>0</v>
      </c>
      <c r="P63" s="177">
        <v>0</v>
      </c>
      <c r="Q63" s="177">
        <f t="shared" si="14"/>
        <v>0</v>
      </c>
      <c r="R63" s="177"/>
      <c r="S63" s="177"/>
      <c r="T63" s="178">
        <v>1.1000000000000001</v>
      </c>
      <c r="U63" s="177">
        <f t="shared" si="15"/>
        <v>4.4000000000000004</v>
      </c>
      <c r="V63" s="161"/>
      <c r="W63" s="161"/>
      <c r="X63" s="161"/>
      <c r="Y63" s="161"/>
      <c r="Z63" s="161"/>
      <c r="AA63" s="161"/>
      <c r="AB63" s="161"/>
      <c r="AC63" s="161"/>
      <c r="AD63" s="161"/>
      <c r="AE63" s="161" t="s">
        <v>105</v>
      </c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outlineLevel="1" x14ac:dyDescent="0.2">
      <c r="A64" s="162">
        <v>28</v>
      </c>
      <c r="B64" s="168" t="s">
        <v>190</v>
      </c>
      <c r="C64" s="196" t="s">
        <v>191</v>
      </c>
      <c r="D64" s="170" t="s">
        <v>123</v>
      </c>
      <c r="E64" s="173">
        <v>58</v>
      </c>
      <c r="F64" s="261"/>
      <c r="G64" s="177">
        <f t="shared" si="9"/>
        <v>0</v>
      </c>
      <c r="H64" s="177">
        <v>66.09</v>
      </c>
      <c r="I64" s="177">
        <f t="shared" si="10"/>
        <v>3833.22</v>
      </c>
      <c r="J64" s="177">
        <v>104.91</v>
      </c>
      <c r="K64" s="177">
        <f t="shared" si="11"/>
        <v>6084.78</v>
      </c>
      <c r="L64" s="177">
        <v>21</v>
      </c>
      <c r="M64" s="177">
        <f t="shared" si="12"/>
        <v>0</v>
      </c>
      <c r="N64" s="177">
        <v>1.8799999999999999E-3</v>
      </c>
      <c r="O64" s="177">
        <f t="shared" si="13"/>
        <v>0.11</v>
      </c>
      <c r="P64" s="177">
        <v>0</v>
      </c>
      <c r="Q64" s="177">
        <f t="shared" si="14"/>
        <v>0</v>
      </c>
      <c r="R64" s="177"/>
      <c r="S64" s="177"/>
      <c r="T64" s="178">
        <v>0.33</v>
      </c>
      <c r="U64" s="177">
        <f t="shared" si="15"/>
        <v>19.14</v>
      </c>
      <c r="V64" s="161"/>
      <c r="W64" s="161"/>
      <c r="X64" s="161"/>
      <c r="Y64" s="161"/>
      <c r="Z64" s="161"/>
      <c r="AA64" s="161"/>
      <c r="AB64" s="161"/>
      <c r="AC64" s="161"/>
      <c r="AD64" s="161"/>
      <c r="AE64" s="161" t="s">
        <v>105</v>
      </c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outlineLevel="1" x14ac:dyDescent="0.2">
      <c r="A65" s="162">
        <v>29</v>
      </c>
      <c r="B65" s="168" t="s">
        <v>192</v>
      </c>
      <c r="C65" s="196" t="s">
        <v>193</v>
      </c>
      <c r="D65" s="170" t="s">
        <v>123</v>
      </c>
      <c r="E65" s="173">
        <v>2</v>
      </c>
      <c r="F65" s="261"/>
      <c r="G65" s="177">
        <f t="shared" si="9"/>
        <v>0</v>
      </c>
      <c r="H65" s="177">
        <v>101.74</v>
      </c>
      <c r="I65" s="177">
        <f t="shared" si="10"/>
        <v>203.48</v>
      </c>
      <c r="J65" s="177">
        <v>125.26</v>
      </c>
      <c r="K65" s="177">
        <f t="shared" si="11"/>
        <v>250.52</v>
      </c>
      <c r="L65" s="177">
        <v>21</v>
      </c>
      <c r="M65" s="177">
        <f t="shared" si="12"/>
        <v>0</v>
      </c>
      <c r="N65" s="177">
        <v>1.91E-3</v>
      </c>
      <c r="O65" s="177">
        <f t="shared" si="13"/>
        <v>0</v>
      </c>
      <c r="P65" s="177">
        <v>0</v>
      </c>
      <c r="Q65" s="177">
        <f t="shared" si="14"/>
        <v>0</v>
      </c>
      <c r="R65" s="177"/>
      <c r="S65" s="177"/>
      <c r="T65" s="178">
        <v>0.39</v>
      </c>
      <c r="U65" s="177">
        <f t="shared" si="15"/>
        <v>0.78</v>
      </c>
      <c r="V65" s="161"/>
      <c r="W65" s="161"/>
      <c r="X65" s="161"/>
      <c r="Y65" s="161"/>
      <c r="Z65" s="161"/>
      <c r="AA65" s="161"/>
      <c r="AB65" s="161"/>
      <c r="AC65" s="161"/>
      <c r="AD65" s="161"/>
      <c r="AE65" s="161" t="s">
        <v>105</v>
      </c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</row>
    <row r="66" spans="1:60" outlineLevel="1" x14ac:dyDescent="0.2">
      <c r="A66" s="162">
        <v>30</v>
      </c>
      <c r="B66" s="168" t="s">
        <v>194</v>
      </c>
      <c r="C66" s="196" t="s">
        <v>195</v>
      </c>
      <c r="D66" s="170" t="s">
        <v>196</v>
      </c>
      <c r="E66" s="173">
        <v>25</v>
      </c>
      <c r="F66" s="261"/>
      <c r="G66" s="177">
        <f t="shared" si="9"/>
        <v>0</v>
      </c>
      <c r="H66" s="177">
        <v>0</v>
      </c>
      <c r="I66" s="177">
        <f t="shared" si="10"/>
        <v>0</v>
      </c>
      <c r="J66" s="177">
        <v>250</v>
      </c>
      <c r="K66" s="177">
        <f t="shared" si="11"/>
        <v>6250</v>
      </c>
      <c r="L66" s="177">
        <v>21</v>
      </c>
      <c r="M66" s="177">
        <f t="shared" si="12"/>
        <v>0</v>
      </c>
      <c r="N66" s="177">
        <v>0</v>
      </c>
      <c r="O66" s="177">
        <f t="shared" si="13"/>
        <v>0</v>
      </c>
      <c r="P66" s="177">
        <v>0</v>
      </c>
      <c r="Q66" s="177">
        <f t="shared" si="14"/>
        <v>0</v>
      </c>
      <c r="R66" s="177"/>
      <c r="S66" s="177"/>
      <c r="T66" s="178">
        <v>0</v>
      </c>
      <c r="U66" s="177">
        <f t="shared" si="15"/>
        <v>0</v>
      </c>
      <c r="V66" s="161"/>
      <c r="W66" s="161"/>
      <c r="X66" s="161"/>
      <c r="Y66" s="161"/>
      <c r="Z66" s="161"/>
      <c r="AA66" s="161"/>
      <c r="AB66" s="161"/>
      <c r="AC66" s="161"/>
      <c r="AD66" s="161"/>
      <c r="AE66" s="161" t="s">
        <v>105</v>
      </c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outlineLevel="1" x14ac:dyDescent="0.2">
      <c r="A67" s="162">
        <v>31</v>
      </c>
      <c r="B67" s="168" t="s">
        <v>197</v>
      </c>
      <c r="C67" s="196" t="s">
        <v>198</v>
      </c>
      <c r="D67" s="170" t="s">
        <v>0</v>
      </c>
      <c r="E67" s="173">
        <v>4390</v>
      </c>
      <c r="F67" s="261"/>
      <c r="G67" s="177">
        <f t="shared" si="9"/>
        <v>0</v>
      </c>
      <c r="H67" s="177">
        <v>0</v>
      </c>
      <c r="I67" s="177">
        <f t="shared" si="10"/>
        <v>0</v>
      </c>
      <c r="J67" s="177">
        <v>3.6</v>
      </c>
      <c r="K67" s="177">
        <f t="shared" si="11"/>
        <v>15804</v>
      </c>
      <c r="L67" s="177">
        <v>21</v>
      </c>
      <c r="M67" s="177">
        <f t="shared" si="12"/>
        <v>0</v>
      </c>
      <c r="N67" s="177">
        <v>0</v>
      </c>
      <c r="O67" s="177">
        <f t="shared" si="13"/>
        <v>0</v>
      </c>
      <c r="P67" s="177">
        <v>0</v>
      </c>
      <c r="Q67" s="177">
        <f t="shared" si="14"/>
        <v>0</v>
      </c>
      <c r="R67" s="177"/>
      <c r="S67" s="177"/>
      <c r="T67" s="178">
        <v>0</v>
      </c>
      <c r="U67" s="177">
        <f t="shared" si="15"/>
        <v>0</v>
      </c>
      <c r="V67" s="161"/>
      <c r="W67" s="161"/>
      <c r="X67" s="161"/>
      <c r="Y67" s="161"/>
      <c r="Z67" s="161"/>
      <c r="AA67" s="161"/>
      <c r="AB67" s="161"/>
      <c r="AC67" s="161"/>
      <c r="AD67" s="161"/>
      <c r="AE67" s="161" t="s">
        <v>105</v>
      </c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x14ac:dyDescent="0.2">
      <c r="A68" s="163" t="s">
        <v>100</v>
      </c>
      <c r="B68" s="169" t="s">
        <v>63</v>
      </c>
      <c r="C68" s="198" t="s">
        <v>64</v>
      </c>
      <c r="D68" s="172"/>
      <c r="E68" s="175"/>
      <c r="F68" s="179"/>
      <c r="G68" s="179">
        <f>SUMIF(AE69:AE87,"&lt;&gt;NOR",G69:G87)</f>
        <v>0</v>
      </c>
      <c r="H68" s="179"/>
      <c r="I68" s="179">
        <f>SUM(I69:I87)</f>
        <v>73387.270000000019</v>
      </c>
      <c r="J68" s="179"/>
      <c r="K68" s="179">
        <f>SUM(K69:K87)</f>
        <v>16991.48</v>
      </c>
      <c r="L68" s="179"/>
      <c r="M68" s="179">
        <f>SUM(M69:M87)</f>
        <v>0</v>
      </c>
      <c r="N68" s="179"/>
      <c r="O68" s="179">
        <f>SUM(O69:O87)</f>
        <v>0.01</v>
      </c>
      <c r="P68" s="179"/>
      <c r="Q68" s="179">
        <f>SUM(Q69:Q87)</f>
        <v>0</v>
      </c>
      <c r="R68" s="179"/>
      <c r="S68" s="179"/>
      <c r="T68" s="180"/>
      <c r="U68" s="179">
        <f>SUM(U69:U87)</f>
        <v>25.900000000000006</v>
      </c>
      <c r="AE68" t="s">
        <v>101</v>
      </c>
    </row>
    <row r="69" spans="1:60" outlineLevel="1" x14ac:dyDescent="0.2">
      <c r="A69" s="162">
        <v>32</v>
      </c>
      <c r="B69" s="168" t="s">
        <v>199</v>
      </c>
      <c r="C69" s="196" t="s">
        <v>200</v>
      </c>
      <c r="D69" s="170" t="s">
        <v>123</v>
      </c>
      <c r="E69" s="173">
        <v>36</v>
      </c>
      <c r="F69" s="261"/>
      <c r="G69" s="177">
        <f t="shared" si="9"/>
        <v>0</v>
      </c>
      <c r="H69" s="177">
        <v>2.94</v>
      </c>
      <c r="I69" s="177">
        <f>ROUND(E69*H69,2)</f>
        <v>105.84</v>
      </c>
      <c r="J69" s="177">
        <v>16.559999999999999</v>
      </c>
      <c r="K69" s="177">
        <f>ROUND(E69*J69,2)</f>
        <v>596.16</v>
      </c>
      <c r="L69" s="177">
        <v>21</v>
      </c>
      <c r="M69" s="177">
        <f>G69*(1+L69/100)</f>
        <v>0</v>
      </c>
      <c r="N69" s="177">
        <v>3.0000000000000001E-5</v>
      </c>
      <c r="O69" s="177">
        <f>ROUND(E69*N69,2)</f>
        <v>0</v>
      </c>
      <c r="P69" s="177">
        <v>0</v>
      </c>
      <c r="Q69" s="177">
        <f>ROUND(E69*P69,2)</f>
        <v>0</v>
      </c>
      <c r="R69" s="177"/>
      <c r="S69" s="177"/>
      <c r="T69" s="178">
        <v>0.05</v>
      </c>
      <c r="U69" s="177">
        <f>ROUND(E69*T69,2)</f>
        <v>1.8</v>
      </c>
      <c r="V69" s="161"/>
      <c r="W69" s="161"/>
      <c r="X69" s="161"/>
      <c r="Y69" s="161"/>
      <c r="Z69" s="161"/>
      <c r="AA69" s="161"/>
      <c r="AB69" s="161"/>
      <c r="AC69" s="161"/>
      <c r="AD69" s="161"/>
      <c r="AE69" s="161" t="s">
        <v>105</v>
      </c>
      <c r="AF69" s="161"/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161"/>
      <c r="AV69" s="161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</row>
    <row r="70" spans="1:60" outlineLevel="1" x14ac:dyDescent="0.2">
      <c r="A70" s="162">
        <v>33</v>
      </c>
      <c r="B70" s="168" t="s">
        <v>201</v>
      </c>
      <c r="C70" s="196" t="s">
        <v>202</v>
      </c>
      <c r="D70" s="170" t="s">
        <v>123</v>
      </c>
      <c r="E70" s="173">
        <v>12</v>
      </c>
      <c r="F70" s="261"/>
      <c r="G70" s="177">
        <f t="shared" si="9"/>
        <v>0</v>
      </c>
      <c r="H70" s="177">
        <v>196</v>
      </c>
      <c r="I70" s="177">
        <f>ROUND(E70*H70,2)</f>
        <v>2352</v>
      </c>
      <c r="J70" s="177">
        <v>0</v>
      </c>
      <c r="K70" s="177">
        <f>ROUND(E70*J70,2)</f>
        <v>0</v>
      </c>
      <c r="L70" s="177">
        <v>21</v>
      </c>
      <c r="M70" s="177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7"/>
      <c r="S70" s="177"/>
      <c r="T70" s="178">
        <v>0</v>
      </c>
      <c r="U70" s="177">
        <f>ROUND(E70*T70,2)</f>
        <v>0</v>
      </c>
      <c r="V70" s="161"/>
      <c r="W70" s="161"/>
      <c r="X70" s="161"/>
      <c r="Y70" s="161"/>
      <c r="Z70" s="161"/>
      <c r="AA70" s="161"/>
      <c r="AB70" s="161"/>
      <c r="AC70" s="161"/>
      <c r="AD70" s="161"/>
      <c r="AE70" s="161" t="s">
        <v>110</v>
      </c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outlineLevel="1" x14ac:dyDescent="0.2">
      <c r="A71" s="162">
        <v>34</v>
      </c>
      <c r="B71" s="168" t="s">
        <v>203</v>
      </c>
      <c r="C71" s="196" t="s">
        <v>204</v>
      </c>
      <c r="D71" s="170" t="s">
        <v>123</v>
      </c>
      <c r="E71" s="173">
        <v>24</v>
      </c>
      <c r="F71" s="261"/>
      <c r="G71" s="177">
        <f t="shared" si="9"/>
        <v>0</v>
      </c>
      <c r="H71" s="177">
        <v>115</v>
      </c>
      <c r="I71" s="177">
        <f>ROUND(E71*H71,2)</f>
        <v>2760</v>
      </c>
      <c r="J71" s="177">
        <v>0</v>
      </c>
      <c r="K71" s="177">
        <f>ROUND(E71*J71,2)</f>
        <v>0</v>
      </c>
      <c r="L71" s="177">
        <v>21</v>
      </c>
      <c r="M71" s="177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77"/>
      <c r="S71" s="177"/>
      <c r="T71" s="178">
        <v>0</v>
      </c>
      <c r="U71" s="177">
        <f>ROUND(E71*T71,2)</f>
        <v>0</v>
      </c>
      <c r="V71" s="161"/>
      <c r="W71" s="161"/>
      <c r="X71" s="161"/>
      <c r="Y71" s="161"/>
      <c r="Z71" s="161"/>
      <c r="AA71" s="161"/>
      <c r="AB71" s="161"/>
      <c r="AC71" s="161"/>
      <c r="AD71" s="161"/>
      <c r="AE71" s="161" t="s">
        <v>110</v>
      </c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outlineLevel="1" x14ac:dyDescent="0.2">
      <c r="A72" s="162"/>
      <c r="B72" s="168"/>
      <c r="C72" s="197" t="s">
        <v>205</v>
      </c>
      <c r="D72" s="171"/>
      <c r="E72" s="174">
        <v>20</v>
      </c>
      <c r="F72" s="261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8"/>
      <c r="U72" s="177"/>
      <c r="V72" s="161"/>
      <c r="W72" s="161"/>
      <c r="X72" s="161"/>
      <c r="Y72" s="161"/>
      <c r="Z72" s="161"/>
      <c r="AA72" s="161"/>
      <c r="AB72" s="161"/>
      <c r="AC72" s="161"/>
      <c r="AD72" s="161"/>
      <c r="AE72" s="161" t="s">
        <v>107</v>
      </c>
      <c r="AF72" s="161">
        <v>0</v>
      </c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outlineLevel="1" x14ac:dyDescent="0.2">
      <c r="A73" s="162"/>
      <c r="B73" s="168"/>
      <c r="C73" s="197" t="s">
        <v>206</v>
      </c>
      <c r="D73" s="171"/>
      <c r="E73" s="174">
        <v>4</v>
      </c>
      <c r="F73" s="261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8"/>
      <c r="U73" s="177"/>
      <c r="V73" s="161"/>
      <c r="W73" s="161"/>
      <c r="X73" s="161"/>
      <c r="Y73" s="161"/>
      <c r="Z73" s="161"/>
      <c r="AA73" s="161"/>
      <c r="AB73" s="161"/>
      <c r="AC73" s="161"/>
      <c r="AD73" s="161"/>
      <c r="AE73" s="161" t="s">
        <v>107</v>
      </c>
      <c r="AF73" s="161">
        <v>0</v>
      </c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</row>
    <row r="74" spans="1:60" outlineLevel="1" x14ac:dyDescent="0.2">
      <c r="A74" s="162">
        <v>35</v>
      </c>
      <c r="B74" s="168" t="s">
        <v>207</v>
      </c>
      <c r="C74" s="196" t="s">
        <v>208</v>
      </c>
      <c r="D74" s="170" t="s">
        <v>123</v>
      </c>
      <c r="E74" s="173">
        <v>47</v>
      </c>
      <c r="F74" s="261"/>
      <c r="G74" s="177">
        <f t="shared" si="9"/>
        <v>0</v>
      </c>
      <c r="H74" s="177">
        <v>330.85</v>
      </c>
      <c r="I74" s="177">
        <f t="shared" ref="I74:I87" si="16">ROUND(E74*H74,2)</f>
        <v>15549.95</v>
      </c>
      <c r="J74" s="177">
        <v>0</v>
      </c>
      <c r="K74" s="177">
        <f t="shared" ref="K74:K87" si="17">ROUND(E74*J74,2)</f>
        <v>0</v>
      </c>
      <c r="L74" s="177">
        <v>21</v>
      </c>
      <c r="M74" s="177">
        <f t="shared" ref="M74:M87" si="18">G74*(1+L74/100)</f>
        <v>0</v>
      </c>
      <c r="N74" s="177">
        <v>2.5999999999999998E-4</v>
      </c>
      <c r="O74" s="177">
        <f t="shared" ref="O74:O87" si="19">ROUND(E74*N74,2)</f>
        <v>0.01</v>
      </c>
      <c r="P74" s="177">
        <v>0</v>
      </c>
      <c r="Q74" s="177">
        <f t="shared" ref="Q74:Q87" si="20">ROUND(E74*P74,2)</f>
        <v>0</v>
      </c>
      <c r="R74" s="177"/>
      <c r="S74" s="177"/>
      <c r="T74" s="178">
        <v>0</v>
      </c>
      <c r="U74" s="177">
        <f t="shared" ref="U74:U87" si="21">ROUND(E74*T74,2)</f>
        <v>0</v>
      </c>
      <c r="V74" s="161"/>
      <c r="W74" s="161"/>
      <c r="X74" s="161"/>
      <c r="Y74" s="161"/>
      <c r="Z74" s="161"/>
      <c r="AA74" s="161"/>
      <c r="AB74" s="161"/>
      <c r="AC74" s="161"/>
      <c r="AD74" s="161"/>
      <c r="AE74" s="161" t="s">
        <v>110</v>
      </c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outlineLevel="1" x14ac:dyDescent="0.2">
      <c r="A75" s="162">
        <v>36</v>
      </c>
      <c r="B75" s="168" t="s">
        <v>209</v>
      </c>
      <c r="C75" s="196" t="s">
        <v>210</v>
      </c>
      <c r="D75" s="170" t="s">
        <v>123</v>
      </c>
      <c r="E75" s="173">
        <v>55</v>
      </c>
      <c r="F75" s="261"/>
      <c r="G75" s="177">
        <f t="shared" si="9"/>
        <v>0</v>
      </c>
      <c r="H75" s="177">
        <v>5.38</v>
      </c>
      <c r="I75" s="177">
        <f t="shared" si="16"/>
        <v>295.89999999999998</v>
      </c>
      <c r="J75" s="177">
        <v>53.62</v>
      </c>
      <c r="K75" s="177">
        <f t="shared" si="17"/>
        <v>2949.1</v>
      </c>
      <c r="L75" s="177">
        <v>21</v>
      </c>
      <c r="M75" s="177">
        <f t="shared" si="18"/>
        <v>0</v>
      </c>
      <c r="N75" s="177">
        <v>3.0000000000000001E-5</v>
      </c>
      <c r="O75" s="177">
        <f t="shared" si="19"/>
        <v>0</v>
      </c>
      <c r="P75" s="177">
        <v>0</v>
      </c>
      <c r="Q75" s="177">
        <f t="shared" si="20"/>
        <v>0</v>
      </c>
      <c r="R75" s="177"/>
      <c r="S75" s="177"/>
      <c r="T75" s="178">
        <v>0.17</v>
      </c>
      <c r="U75" s="177">
        <f t="shared" si="21"/>
        <v>9.35</v>
      </c>
      <c r="V75" s="161"/>
      <c r="W75" s="161"/>
      <c r="X75" s="161"/>
      <c r="Y75" s="161"/>
      <c r="Z75" s="161"/>
      <c r="AA75" s="161"/>
      <c r="AB75" s="161"/>
      <c r="AC75" s="161"/>
      <c r="AD75" s="161"/>
      <c r="AE75" s="161" t="s">
        <v>105</v>
      </c>
      <c r="AF75" s="161"/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outlineLevel="1" x14ac:dyDescent="0.2">
      <c r="A76" s="162">
        <v>37</v>
      </c>
      <c r="B76" s="168" t="s">
        <v>211</v>
      </c>
      <c r="C76" s="196" t="s">
        <v>212</v>
      </c>
      <c r="D76" s="170" t="s">
        <v>123</v>
      </c>
      <c r="E76" s="173">
        <v>4</v>
      </c>
      <c r="F76" s="261"/>
      <c r="G76" s="177">
        <f t="shared" si="9"/>
        <v>0</v>
      </c>
      <c r="H76" s="177">
        <v>0</v>
      </c>
      <c r="I76" s="177">
        <f t="shared" si="16"/>
        <v>0</v>
      </c>
      <c r="J76" s="177">
        <v>117</v>
      </c>
      <c r="K76" s="177">
        <f t="shared" si="17"/>
        <v>468</v>
      </c>
      <c r="L76" s="177">
        <v>21</v>
      </c>
      <c r="M76" s="177">
        <f t="shared" si="18"/>
        <v>0</v>
      </c>
      <c r="N76" s="177">
        <v>1.3999999999999999E-4</v>
      </c>
      <c r="O76" s="177">
        <f t="shared" si="19"/>
        <v>0</v>
      </c>
      <c r="P76" s="177">
        <v>0</v>
      </c>
      <c r="Q76" s="177">
        <f t="shared" si="20"/>
        <v>0</v>
      </c>
      <c r="R76" s="177"/>
      <c r="S76" s="177"/>
      <c r="T76" s="178">
        <v>0.17</v>
      </c>
      <c r="U76" s="177">
        <f t="shared" si="21"/>
        <v>0.68</v>
      </c>
      <c r="V76" s="161"/>
      <c r="W76" s="161"/>
      <c r="X76" s="161"/>
      <c r="Y76" s="161"/>
      <c r="Z76" s="161"/>
      <c r="AA76" s="161"/>
      <c r="AB76" s="161"/>
      <c r="AC76" s="161"/>
      <c r="AD76" s="161"/>
      <c r="AE76" s="161" t="s">
        <v>105</v>
      </c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</row>
    <row r="77" spans="1:60" outlineLevel="1" x14ac:dyDescent="0.2">
      <c r="A77" s="162">
        <v>38</v>
      </c>
      <c r="B77" s="168" t="s">
        <v>213</v>
      </c>
      <c r="C77" s="196" t="s">
        <v>214</v>
      </c>
      <c r="D77" s="170" t="s">
        <v>123</v>
      </c>
      <c r="E77" s="173">
        <v>47</v>
      </c>
      <c r="F77" s="261"/>
      <c r="G77" s="177">
        <f t="shared" si="9"/>
        <v>0</v>
      </c>
      <c r="H77" s="177">
        <v>411.52</v>
      </c>
      <c r="I77" s="177">
        <f t="shared" si="16"/>
        <v>19341.439999999999</v>
      </c>
      <c r="J77" s="177">
        <v>38.480000000000018</v>
      </c>
      <c r="K77" s="177">
        <f t="shared" si="17"/>
        <v>1808.56</v>
      </c>
      <c r="L77" s="177">
        <v>21</v>
      </c>
      <c r="M77" s="177">
        <f t="shared" si="18"/>
        <v>0</v>
      </c>
      <c r="N77" s="177">
        <v>9.0000000000000006E-5</v>
      </c>
      <c r="O77" s="177">
        <f t="shared" si="19"/>
        <v>0</v>
      </c>
      <c r="P77" s="177">
        <v>0</v>
      </c>
      <c r="Q77" s="177">
        <f t="shared" si="20"/>
        <v>0</v>
      </c>
      <c r="R77" s="177"/>
      <c r="S77" s="177"/>
      <c r="T77" s="178">
        <v>0.16</v>
      </c>
      <c r="U77" s="177">
        <f t="shared" si="21"/>
        <v>7.52</v>
      </c>
      <c r="V77" s="161"/>
      <c r="W77" s="161"/>
      <c r="X77" s="161"/>
      <c r="Y77" s="161"/>
      <c r="Z77" s="161"/>
      <c r="AA77" s="161"/>
      <c r="AB77" s="161"/>
      <c r="AC77" s="161"/>
      <c r="AD77" s="161"/>
      <c r="AE77" s="161" t="s">
        <v>105</v>
      </c>
      <c r="AF77" s="161"/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ht="22.5" outlineLevel="1" x14ac:dyDescent="0.2">
      <c r="A78" s="162">
        <v>39</v>
      </c>
      <c r="B78" s="168" t="s">
        <v>215</v>
      </c>
      <c r="C78" s="196" t="s">
        <v>216</v>
      </c>
      <c r="D78" s="170" t="s">
        <v>123</v>
      </c>
      <c r="E78" s="173">
        <v>4</v>
      </c>
      <c r="F78" s="261"/>
      <c r="G78" s="177">
        <f t="shared" si="9"/>
        <v>0</v>
      </c>
      <c r="H78" s="177">
        <v>411.52</v>
      </c>
      <c r="I78" s="177">
        <f t="shared" si="16"/>
        <v>1646.08</v>
      </c>
      <c r="J78" s="177">
        <v>738.48</v>
      </c>
      <c r="K78" s="177">
        <f t="shared" si="17"/>
        <v>2953.92</v>
      </c>
      <c r="L78" s="177">
        <v>21</v>
      </c>
      <c r="M78" s="177">
        <f t="shared" si="18"/>
        <v>0</v>
      </c>
      <c r="N78" s="177">
        <v>9.0000000000000006E-5</v>
      </c>
      <c r="O78" s="177">
        <f t="shared" si="19"/>
        <v>0</v>
      </c>
      <c r="P78" s="177">
        <v>0</v>
      </c>
      <c r="Q78" s="177">
        <f t="shared" si="20"/>
        <v>0</v>
      </c>
      <c r="R78" s="177"/>
      <c r="S78" s="177"/>
      <c r="T78" s="178">
        <v>0.16</v>
      </c>
      <c r="U78" s="177">
        <f t="shared" si="21"/>
        <v>0.64</v>
      </c>
      <c r="V78" s="161"/>
      <c r="W78" s="161"/>
      <c r="X78" s="161"/>
      <c r="Y78" s="161"/>
      <c r="Z78" s="161"/>
      <c r="AA78" s="161"/>
      <c r="AB78" s="161"/>
      <c r="AC78" s="161"/>
      <c r="AD78" s="161"/>
      <c r="AE78" s="161" t="s">
        <v>105</v>
      </c>
      <c r="AF78" s="161"/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</row>
    <row r="79" spans="1:60" outlineLevel="1" x14ac:dyDescent="0.2">
      <c r="A79" s="162">
        <v>40</v>
      </c>
      <c r="B79" s="168" t="s">
        <v>217</v>
      </c>
      <c r="C79" s="196" t="s">
        <v>218</v>
      </c>
      <c r="D79" s="170" t="s">
        <v>123</v>
      </c>
      <c r="E79" s="173">
        <v>17</v>
      </c>
      <c r="F79" s="261"/>
      <c r="G79" s="177">
        <f t="shared" si="9"/>
        <v>0</v>
      </c>
      <c r="H79" s="177">
        <v>5.38</v>
      </c>
      <c r="I79" s="177">
        <f t="shared" si="16"/>
        <v>91.46</v>
      </c>
      <c r="J79" s="177">
        <v>73.62</v>
      </c>
      <c r="K79" s="177">
        <f t="shared" si="17"/>
        <v>1251.54</v>
      </c>
      <c r="L79" s="177">
        <v>21</v>
      </c>
      <c r="M79" s="177">
        <f t="shared" si="18"/>
        <v>0</v>
      </c>
      <c r="N79" s="177">
        <v>3.0000000000000001E-5</v>
      </c>
      <c r="O79" s="177">
        <f t="shared" si="19"/>
        <v>0</v>
      </c>
      <c r="P79" s="177">
        <v>0</v>
      </c>
      <c r="Q79" s="177">
        <f t="shared" si="20"/>
        <v>0</v>
      </c>
      <c r="R79" s="177"/>
      <c r="S79" s="177"/>
      <c r="T79" s="178">
        <v>0.23</v>
      </c>
      <c r="U79" s="177">
        <f t="shared" si="21"/>
        <v>3.91</v>
      </c>
      <c r="V79" s="161"/>
      <c r="W79" s="161"/>
      <c r="X79" s="161"/>
      <c r="Y79" s="161"/>
      <c r="Z79" s="161"/>
      <c r="AA79" s="161"/>
      <c r="AB79" s="161"/>
      <c r="AC79" s="161"/>
      <c r="AD79" s="161"/>
      <c r="AE79" s="161" t="s">
        <v>105</v>
      </c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outlineLevel="1" x14ac:dyDescent="0.2">
      <c r="A80" s="162">
        <v>41</v>
      </c>
      <c r="B80" s="168" t="s">
        <v>219</v>
      </c>
      <c r="C80" s="196" t="s">
        <v>220</v>
      </c>
      <c r="D80" s="170" t="s">
        <v>123</v>
      </c>
      <c r="E80" s="173">
        <v>4</v>
      </c>
      <c r="F80" s="261"/>
      <c r="G80" s="177">
        <f t="shared" si="9"/>
        <v>0</v>
      </c>
      <c r="H80" s="177">
        <v>0</v>
      </c>
      <c r="I80" s="177">
        <f t="shared" si="16"/>
        <v>0</v>
      </c>
      <c r="J80" s="177">
        <v>271</v>
      </c>
      <c r="K80" s="177">
        <f t="shared" si="17"/>
        <v>1084</v>
      </c>
      <c r="L80" s="177">
        <v>21</v>
      </c>
      <c r="M80" s="177">
        <f t="shared" si="18"/>
        <v>0</v>
      </c>
      <c r="N80" s="177">
        <v>3.2000000000000003E-4</v>
      </c>
      <c r="O80" s="177">
        <f t="shared" si="19"/>
        <v>0</v>
      </c>
      <c r="P80" s="177">
        <v>0</v>
      </c>
      <c r="Q80" s="177">
        <f t="shared" si="20"/>
        <v>0</v>
      </c>
      <c r="R80" s="177"/>
      <c r="S80" s="177"/>
      <c r="T80" s="178">
        <v>0.23</v>
      </c>
      <c r="U80" s="177">
        <f t="shared" si="21"/>
        <v>0.92</v>
      </c>
      <c r="V80" s="161"/>
      <c r="W80" s="161"/>
      <c r="X80" s="161"/>
      <c r="Y80" s="161"/>
      <c r="Z80" s="161"/>
      <c r="AA80" s="161"/>
      <c r="AB80" s="161"/>
      <c r="AC80" s="161"/>
      <c r="AD80" s="161"/>
      <c r="AE80" s="161" t="s">
        <v>105</v>
      </c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outlineLevel="1" x14ac:dyDescent="0.2">
      <c r="A81" s="162">
        <v>42</v>
      </c>
      <c r="B81" s="168" t="s">
        <v>221</v>
      </c>
      <c r="C81" s="196" t="s">
        <v>222</v>
      </c>
      <c r="D81" s="170" t="s">
        <v>123</v>
      </c>
      <c r="E81" s="173">
        <v>1</v>
      </c>
      <c r="F81" s="261"/>
      <c r="G81" s="177">
        <f t="shared" si="9"/>
        <v>0</v>
      </c>
      <c r="H81" s="177">
        <v>2350</v>
      </c>
      <c r="I81" s="177">
        <f t="shared" si="16"/>
        <v>2350</v>
      </c>
      <c r="J81" s="177">
        <v>0</v>
      </c>
      <c r="K81" s="177">
        <f t="shared" si="17"/>
        <v>0</v>
      </c>
      <c r="L81" s="177">
        <v>21</v>
      </c>
      <c r="M81" s="177">
        <f t="shared" si="18"/>
        <v>0</v>
      </c>
      <c r="N81" s="177">
        <v>6.4999999999999997E-4</v>
      </c>
      <c r="O81" s="177">
        <f t="shared" si="19"/>
        <v>0</v>
      </c>
      <c r="P81" s="177">
        <v>0</v>
      </c>
      <c r="Q81" s="177">
        <f t="shared" si="20"/>
        <v>0</v>
      </c>
      <c r="R81" s="177"/>
      <c r="S81" s="177"/>
      <c r="T81" s="178">
        <v>0</v>
      </c>
      <c r="U81" s="177">
        <f t="shared" si="21"/>
        <v>0</v>
      </c>
      <c r="V81" s="161"/>
      <c r="W81" s="161"/>
      <c r="X81" s="161"/>
      <c r="Y81" s="161"/>
      <c r="Z81" s="161"/>
      <c r="AA81" s="161"/>
      <c r="AB81" s="161"/>
      <c r="AC81" s="161"/>
      <c r="AD81" s="161"/>
      <c r="AE81" s="161" t="s">
        <v>110</v>
      </c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outlineLevel="1" x14ac:dyDescent="0.2">
      <c r="A82" s="162">
        <v>43</v>
      </c>
      <c r="B82" s="168" t="s">
        <v>223</v>
      </c>
      <c r="C82" s="196" t="s">
        <v>224</v>
      </c>
      <c r="D82" s="170" t="s">
        <v>123</v>
      </c>
      <c r="E82" s="173">
        <v>8</v>
      </c>
      <c r="F82" s="261"/>
      <c r="G82" s="177">
        <f t="shared" si="9"/>
        <v>0</v>
      </c>
      <c r="H82" s="177">
        <v>0</v>
      </c>
      <c r="I82" s="177">
        <f t="shared" si="16"/>
        <v>0</v>
      </c>
      <c r="J82" s="177">
        <v>650</v>
      </c>
      <c r="K82" s="177">
        <f t="shared" si="17"/>
        <v>5200</v>
      </c>
      <c r="L82" s="177">
        <v>21</v>
      </c>
      <c r="M82" s="177">
        <f t="shared" si="18"/>
        <v>0</v>
      </c>
      <c r="N82" s="177">
        <v>0</v>
      </c>
      <c r="O82" s="177">
        <f t="shared" si="19"/>
        <v>0</v>
      </c>
      <c r="P82" s="177">
        <v>0</v>
      </c>
      <c r="Q82" s="177">
        <f t="shared" si="20"/>
        <v>0</v>
      </c>
      <c r="R82" s="177"/>
      <c r="S82" s="177"/>
      <c r="T82" s="178">
        <v>0</v>
      </c>
      <c r="U82" s="177">
        <f t="shared" si="21"/>
        <v>0</v>
      </c>
      <c r="V82" s="161"/>
      <c r="W82" s="161"/>
      <c r="X82" s="161"/>
      <c r="Y82" s="161"/>
      <c r="Z82" s="161"/>
      <c r="AA82" s="161"/>
      <c r="AB82" s="161"/>
      <c r="AC82" s="161"/>
      <c r="AD82" s="161"/>
      <c r="AE82" s="161" t="s">
        <v>105</v>
      </c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ht="22.5" outlineLevel="1" x14ac:dyDescent="0.2">
      <c r="A83" s="162">
        <v>44</v>
      </c>
      <c r="B83" s="168" t="s">
        <v>225</v>
      </c>
      <c r="C83" s="196" t="s">
        <v>226</v>
      </c>
      <c r="D83" s="170" t="s">
        <v>123</v>
      </c>
      <c r="E83" s="173">
        <v>4</v>
      </c>
      <c r="F83" s="261"/>
      <c r="G83" s="177">
        <f t="shared" si="9"/>
        <v>0</v>
      </c>
      <c r="H83" s="177">
        <v>5600</v>
      </c>
      <c r="I83" s="177">
        <f t="shared" si="16"/>
        <v>22400</v>
      </c>
      <c r="J83" s="177">
        <v>0</v>
      </c>
      <c r="K83" s="177">
        <f t="shared" si="17"/>
        <v>0</v>
      </c>
      <c r="L83" s="177">
        <v>21</v>
      </c>
      <c r="M83" s="177">
        <f t="shared" si="18"/>
        <v>0</v>
      </c>
      <c r="N83" s="177">
        <v>0</v>
      </c>
      <c r="O83" s="177">
        <f t="shared" si="19"/>
        <v>0</v>
      </c>
      <c r="P83" s="177">
        <v>0</v>
      </c>
      <c r="Q83" s="177">
        <f t="shared" si="20"/>
        <v>0</v>
      </c>
      <c r="R83" s="177"/>
      <c r="S83" s="177"/>
      <c r="T83" s="178">
        <v>0</v>
      </c>
      <c r="U83" s="177">
        <f t="shared" si="21"/>
        <v>0</v>
      </c>
      <c r="V83" s="161"/>
      <c r="W83" s="161"/>
      <c r="X83" s="161"/>
      <c r="Y83" s="161"/>
      <c r="Z83" s="161"/>
      <c r="AA83" s="161"/>
      <c r="AB83" s="161"/>
      <c r="AC83" s="161"/>
      <c r="AD83" s="161"/>
      <c r="AE83" s="161" t="s">
        <v>110</v>
      </c>
      <c r="AF83" s="161"/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outlineLevel="1" x14ac:dyDescent="0.2">
      <c r="A84" s="162">
        <v>45</v>
      </c>
      <c r="B84" s="168" t="s">
        <v>227</v>
      </c>
      <c r="C84" s="196" t="s">
        <v>228</v>
      </c>
      <c r="D84" s="170" t="s">
        <v>123</v>
      </c>
      <c r="E84" s="173">
        <v>4</v>
      </c>
      <c r="F84" s="261"/>
      <c r="G84" s="177">
        <f t="shared" si="9"/>
        <v>0</v>
      </c>
      <c r="H84" s="177">
        <v>8.15</v>
      </c>
      <c r="I84" s="177">
        <f t="shared" si="16"/>
        <v>32.6</v>
      </c>
      <c r="J84" s="177">
        <v>85.85</v>
      </c>
      <c r="K84" s="177">
        <f t="shared" si="17"/>
        <v>343.4</v>
      </c>
      <c r="L84" s="177">
        <v>21</v>
      </c>
      <c r="M84" s="177">
        <f t="shared" si="18"/>
        <v>0</v>
      </c>
      <c r="N84" s="177">
        <v>0</v>
      </c>
      <c r="O84" s="177">
        <f t="shared" si="19"/>
        <v>0</v>
      </c>
      <c r="P84" s="177">
        <v>0</v>
      </c>
      <c r="Q84" s="177">
        <f t="shared" si="20"/>
        <v>0</v>
      </c>
      <c r="R84" s="177"/>
      <c r="S84" s="177"/>
      <c r="T84" s="178">
        <v>0.27</v>
      </c>
      <c r="U84" s="177">
        <f t="shared" si="21"/>
        <v>1.08</v>
      </c>
      <c r="V84" s="161"/>
      <c r="W84" s="161"/>
      <c r="X84" s="161"/>
      <c r="Y84" s="161"/>
      <c r="Z84" s="161"/>
      <c r="AA84" s="161"/>
      <c r="AB84" s="161"/>
      <c r="AC84" s="161"/>
      <c r="AD84" s="161"/>
      <c r="AE84" s="161" t="s">
        <v>105</v>
      </c>
      <c r="AF84" s="161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outlineLevel="1" x14ac:dyDescent="0.2">
      <c r="A85" s="162">
        <v>46</v>
      </c>
      <c r="B85" s="168" t="s">
        <v>229</v>
      </c>
      <c r="C85" s="196" t="s">
        <v>230</v>
      </c>
      <c r="D85" s="170" t="s">
        <v>123</v>
      </c>
      <c r="E85" s="173">
        <v>2</v>
      </c>
      <c r="F85" s="261"/>
      <c r="G85" s="177">
        <f t="shared" si="9"/>
        <v>0</v>
      </c>
      <c r="H85" s="177">
        <v>481</v>
      </c>
      <c r="I85" s="177">
        <f t="shared" si="16"/>
        <v>962</v>
      </c>
      <c r="J85" s="177">
        <v>0</v>
      </c>
      <c r="K85" s="177">
        <f t="shared" si="17"/>
        <v>0</v>
      </c>
      <c r="L85" s="177">
        <v>21</v>
      </c>
      <c r="M85" s="177">
        <f t="shared" si="18"/>
        <v>0</v>
      </c>
      <c r="N85" s="177">
        <v>1.6000000000000001E-4</v>
      </c>
      <c r="O85" s="177">
        <f t="shared" si="19"/>
        <v>0</v>
      </c>
      <c r="P85" s="177">
        <v>0</v>
      </c>
      <c r="Q85" s="177">
        <f t="shared" si="20"/>
        <v>0</v>
      </c>
      <c r="R85" s="177"/>
      <c r="S85" s="177"/>
      <c r="T85" s="178">
        <v>0</v>
      </c>
      <c r="U85" s="177">
        <f t="shared" si="21"/>
        <v>0</v>
      </c>
      <c r="V85" s="161"/>
      <c r="W85" s="161"/>
      <c r="X85" s="161"/>
      <c r="Y85" s="161"/>
      <c r="Z85" s="161"/>
      <c r="AA85" s="161"/>
      <c r="AB85" s="161"/>
      <c r="AC85" s="161"/>
      <c r="AD85" s="161"/>
      <c r="AE85" s="161" t="s">
        <v>110</v>
      </c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outlineLevel="1" x14ac:dyDescent="0.2">
      <c r="A86" s="162">
        <v>47</v>
      </c>
      <c r="B86" s="168" t="s">
        <v>231</v>
      </c>
      <c r="C86" s="196" t="s">
        <v>232</v>
      </c>
      <c r="D86" s="170" t="s">
        <v>123</v>
      </c>
      <c r="E86" s="173">
        <v>2</v>
      </c>
      <c r="F86" s="261"/>
      <c r="G86" s="177">
        <f t="shared" si="9"/>
        <v>0</v>
      </c>
      <c r="H86" s="177">
        <v>2750</v>
      </c>
      <c r="I86" s="177">
        <f t="shared" si="16"/>
        <v>5500</v>
      </c>
      <c r="J86" s="177">
        <v>0</v>
      </c>
      <c r="K86" s="177">
        <f t="shared" si="17"/>
        <v>0</v>
      </c>
      <c r="L86" s="177">
        <v>21</v>
      </c>
      <c r="M86" s="177">
        <f t="shared" si="18"/>
        <v>0</v>
      </c>
      <c r="N86" s="177">
        <v>0</v>
      </c>
      <c r="O86" s="177">
        <f t="shared" si="19"/>
        <v>0</v>
      </c>
      <c r="P86" s="177">
        <v>0</v>
      </c>
      <c r="Q86" s="177">
        <f t="shared" si="20"/>
        <v>0</v>
      </c>
      <c r="R86" s="177"/>
      <c r="S86" s="177"/>
      <c r="T86" s="178">
        <v>0</v>
      </c>
      <c r="U86" s="177">
        <f t="shared" si="21"/>
        <v>0</v>
      </c>
      <c r="V86" s="161"/>
      <c r="W86" s="161"/>
      <c r="X86" s="161"/>
      <c r="Y86" s="161"/>
      <c r="Z86" s="161"/>
      <c r="AA86" s="161"/>
      <c r="AB86" s="161"/>
      <c r="AC86" s="161"/>
      <c r="AD86" s="161"/>
      <c r="AE86" s="161" t="s">
        <v>110</v>
      </c>
      <c r="AF86" s="161"/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161"/>
      <c r="AV86" s="161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</row>
    <row r="87" spans="1:60" outlineLevel="1" x14ac:dyDescent="0.2">
      <c r="A87" s="162">
        <v>48</v>
      </c>
      <c r="B87" s="168" t="s">
        <v>233</v>
      </c>
      <c r="C87" s="196" t="s">
        <v>234</v>
      </c>
      <c r="D87" s="170" t="s">
        <v>0</v>
      </c>
      <c r="E87" s="173">
        <v>842</v>
      </c>
      <c r="F87" s="261"/>
      <c r="G87" s="177">
        <f t="shared" si="9"/>
        <v>0</v>
      </c>
      <c r="H87" s="177">
        <v>0</v>
      </c>
      <c r="I87" s="177">
        <f t="shared" si="16"/>
        <v>0</v>
      </c>
      <c r="J87" s="177">
        <v>0.4</v>
      </c>
      <c r="K87" s="177">
        <f t="shared" si="17"/>
        <v>336.8</v>
      </c>
      <c r="L87" s="177">
        <v>21</v>
      </c>
      <c r="M87" s="177">
        <f t="shared" si="18"/>
        <v>0</v>
      </c>
      <c r="N87" s="177">
        <v>0</v>
      </c>
      <c r="O87" s="177">
        <f t="shared" si="19"/>
        <v>0</v>
      </c>
      <c r="P87" s="177">
        <v>0</v>
      </c>
      <c r="Q87" s="177">
        <f t="shared" si="20"/>
        <v>0</v>
      </c>
      <c r="R87" s="177"/>
      <c r="S87" s="177"/>
      <c r="T87" s="178">
        <v>0</v>
      </c>
      <c r="U87" s="177">
        <f t="shared" si="21"/>
        <v>0</v>
      </c>
      <c r="V87" s="161"/>
      <c r="W87" s="161"/>
      <c r="X87" s="161"/>
      <c r="Y87" s="161"/>
      <c r="Z87" s="161"/>
      <c r="AA87" s="161"/>
      <c r="AB87" s="161"/>
      <c r="AC87" s="161"/>
      <c r="AD87" s="161"/>
      <c r="AE87" s="161" t="s">
        <v>105</v>
      </c>
      <c r="AF87" s="161"/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x14ac:dyDescent="0.2">
      <c r="A88" s="163" t="s">
        <v>100</v>
      </c>
      <c r="B88" s="169" t="s">
        <v>65</v>
      </c>
      <c r="C88" s="198" t="s">
        <v>66</v>
      </c>
      <c r="D88" s="172"/>
      <c r="E88" s="175"/>
      <c r="F88" s="179"/>
      <c r="G88" s="179">
        <f>SUMIF(AE89:AE119,"&lt;&gt;NOR",G89:G119)</f>
        <v>0</v>
      </c>
      <c r="H88" s="179"/>
      <c r="I88" s="179">
        <f>SUM(I89:I119)</f>
        <v>247394.52</v>
      </c>
      <c r="J88" s="179"/>
      <c r="K88" s="179">
        <f>SUM(K89:K119)</f>
        <v>40501.979999999996</v>
      </c>
      <c r="L88" s="179"/>
      <c r="M88" s="179">
        <f>SUM(M89:M119)</f>
        <v>0</v>
      </c>
      <c r="N88" s="179"/>
      <c r="O88" s="179">
        <f>SUM(O89:O119)</f>
        <v>1.43</v>
      </c>
      <c r="P88" s="179"/>
      <c r="Q88" s="179">
        <f>SUM(Q89:Q119)</f>
        <v>0</v>
      </c>
      <c r="R88" s="179"/>
      <c r="S88" s="179"/>
      <c r="T88" s="180"/>
      <c r="U88" s="179">
        <f>SUM(U89:U119)</f>
        <v>68.710000000000008</v>
      </c>
      <c r="AE88" t="s">
        <v>101</v>
      </c>
    </row>
    <row r="89" spans="1:60" outlineLevel="1" x14ac:dyDescent="0.2">
      <c r="A89" s="162">
        <v>49</v>
      </c>
      <c r="B89" s="168" t="s">
        <v>235</v>
      </c>
      <c r="C89" s="196" t="s">
        <v>236</v>
      </c>
      <c r="D89" s="170" t="s">
        <v>123</v>
      </c>
      <c r="E89" s="173">
        <v>51</v>
      </c>
      <c r="F89" s="261"/>
      <c r="G89" s="177">
        <f t="shared" si="9"/>
        <v>0</v>
      </c>
      <c r="H89" s="177">
        <v>0</v>
      </c>
      <c r="I89" s="177">
        <f>ROUND(E89*H89,2)</f>
        <v>0</v>
      </c>
      <c r="J89" s="177">
        <v>255</v>
      </c>
      <c r="K89" s="177">
        <f>ROUND(E89*J89,2)</f>
        <v>13005</v>
      </c>
      <c r="L89" s="177">
        <v>21</v>
      </c>
      <c r="M89" s="177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7"/>
      <c r="S89" s="177"/>
      <c r="T89" s="178">
        <v>0.27</v>
      </c>
      <c r="U89" s="177">
        <f>ROUND(E89*T89,2)</f>
        <v>13.77</v>
      </c>
      <c r="V89" s="161"/>
      <c r="W89" s="161"/>
      <c r="X89" s="161"/>
      <c r="Y89" s="161"/>
      <c r="Z89" s="161"/>
      <c r="AA89" s="161"/>
      <c r="AB89" s="161"/>
      <c r="AC89" s="161"/>
      <c r="AD89" s="161"/>
      <c r="AE89" s="161" t="s">
        <v>105</v>
      </c>
      <c r="AF89" s="161"/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outlineLevel="1" x14ac:dyDescent="0.2">
      <c r="A90" s="162"/>
      <c r="B90" s="168"/>
      <c r="C90" s="249" t="s">
        <v>237</v>
      </c>
      <c r="D90" s="250"/>
      <c r="E90" s="251"/>
      <c r="F90" s="252"/>
      <c r="G90" s="253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8"/>
      <c r="U90" s="177"/>
      <c r="V90" s="161"/>
      <c r="W90" s="161"/>
      <c r="X90" s="161"/>
      <c r="Y90" s="161"/>
      <c r="Z90" s="161"/>
      <c r="AA90" s="161"/>
      <c r="AB90" s="161"/>
      <c r="AC90" s="161"/>
      <c r="AD90" s="161"/>
      <c r="AE90" s="161" t="s">
        <v>125</v>
      </c>
      <c r="AF90" s="161"/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161"/>
      <c r="AV90" s="161"/>
      <c r="AW90" s="161"/>
      <c r="AX90" s="161"/>
      <c r="AY90" s="161"/>
      <c r="AZ90" s="161"/>
      <c r="BA90" s="164" t="str">
        <f>C90</f>
        <v>- návrh zaregulování ventilů dle skutečně instalovaných otopných těles</v>
      </c>
      <c r="BB90" s="161"/>
      <c r="BC90" s="161"/>
      <c r="BD90" s="161"/>
      <c r="BE90" s="161"/>
      <c r="BF90" s="161"/>
      <c r="BG90" s="161"/>
      <c r="BH90" s="161"/>
    </row>
    <row r="91" spans="1:60" outlineLevel="1" x14ac:dyDescent="0.2">
      <c r="A91" s="162">
        <v>50</v>
      </c>
      <c r="B91" s="168" t="s">
        <v>238</v>
      </c>
      <c r="C91" s="196" t="s">
        <v>239</v>
      </c>
      <c r="D91" s="170" t="s">
        <v>123</v>
      </c>
      <c r="E91" s="173">
        <v>45</v>
      </c>
      <c r="F91" s="261"/>
      <c r="G91" s="177">
        <f t="shared" si="9"/>
        <v>0</v>
      </c>
      <c r="H91" s="177">
        <v>0</v>
      </c>
      <c r="I91" s="177">
        <f t="shared" ref="I91:I119" si="22">ROUND(E91*H91,2)</f>
        <v>0</v>
      </c>
      <c r="J91" s="177">
        <v>274</v>
      </c>
      <c r="K91" s="177">
        <f t="shared" ref="K91:K119" si="23">ROUND(E91*J91,2)</f>
        <v>12330</v>
      </c>
      <c r="L91" s="177">
        <v>21</v>
      </c>
      <c r="M91" s="177">
        <f t="shared" ref="M91:M119" si="24">G91*(1+L91/100)</f>
        <v>0</v>
      </c>
      <c r="N91" s="177">
        <v>0</v>
      </c>
      <c r="O91" s="177">
        <f t="shared" ref="O91:O119" si="25">ROUND(E91*N91,2)</f>
        <v>0</v>
      </c>
      <c r="P91" s="177">
        <v>0</v>
      </c>
      <c r="Q91" s="177">
        <f t="shared" ref="Q91:Q119" si="26">ROUND(E91*P91,2)</f>
        <v>0</v>
      </c>
      <c r="R91" s="177"/>
      <c r="S91" s="177"/>
      <c r="T91" s="178">
        <v>1.008</v>
      </c>
      <c r="U91" s="177">
        <f t="shared" ref="U91:U119" si="27">ROUND(E91*T91,2)</f>
        <v>45.36</v>
      </c>
      <c r="V91" s="161"/>
      <c r="W91" s="161"/>
      <c r="X91" s="161"/>
      <c r="Y91" s="161"/>
      <c r="Z91" s="161"/>
      <c r="AA91" s="161"/>
      <c r="AB91" s="161"/>
      <c r="AC91" s="161"/>
      <c r="AD91" s="161"/>
      <c r="AE91" s="161" t="s">
        <v>105</v>
      </c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outlineLevel="1" x14ac:dyDescent="0.2">
      <c r="A92" s="162">
        <v>51</v>
      </c>
      <c r="B92" s="168" t="s">
        <v>240</v>
      </c>
      <c r="C92" s="196" t="s">
        <v>241</v>
      </c>
      <c r="D92" s="170" t="s">
        <v>123</v>
      </c>
      <c r="E92" s="173">
        <v>2</v>
      </c>
      <c r="F92" s="261"/>
      <c r="G92" s="177">
        <f t="shared" si="9"/>
        <v>0</v>
      </c>
      <c r="H92" s="177">
        <v>3891</v>
      </c>
      <c r="I92" s="177">
        <f t="shared" si="22"/>
        <v>7782</v>
      </c>
      <c r="J92" s="177">
        <v>0</v>
      </c>
      <c r="K92" s="177">
        <f t="shared" si="23"/>
        <v>0</v>
      </c>
      <c r="L92" s="177">
        <v>21</v>
      </c>
      <c r="M92" s="177">
        <f t="shared" si="24"/>
        <v>0</v>
      </c>
      <c r="N92" s="177">
        <v>1.6979999999999999E-2</v>
      </c>
      <c r="O92" s="177">
        <f t="shared" si="25"/>
        <v>0.03</v>
      </c>
      <c r="P92" s="177">
        <v>0</v>
      </c>
      <c r="Q92" s="177">
        <f t="shared" si="26"/>
        <v>0</v>
      </c>
      <c r="R92" s="177"/>
      <c r="S92" s="177"/>
      <c r="T92" s="178">
        <v>0</v>
      </c>
      <c r="U92" s="177">
        <f t="shared" si="27"/>
        <v>0</v>
      </c>
      <c r="V92" s="161"/>
      <c r="W92" s="161"/>
      <c r="X92" s="161"/>
      <c r="Y92" s="161"/>
      <c r="Z92" s="161"/>
      <c r="AA92" s="161"/>
      <c r="AB92" s="161"/>
      <c r="AC92" s="161"/>
      <c r="AD92" s="161"/>
      <c r="AE92" s="161" t="s">
        <v>110</v>
      </c>
      <c r="AF92" s="161"/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outlineLevel="1" x14ac:dyDescent="0.2">
      <c r="A93" s="162">
        <v>52</v>
      </c>
      <c r="B93" s="168" t="s">
        <v>242</v>
      </c>
      <c r="C93" s="196" t="s">
        <v>243</v>
      </c>
      <c r="D93" s="170" t="s">
        <v>123</v>
      </c>
      <c r="E93" s="173">
        <v>2</v>
      </c>
      <c r="F93" s="261"/>
      <c r="G93" s="177">
        <f t="shared" si="9"/>
        <v>0</v>
      </c>
      <c r="H93" s="177">
        <v>3072</v>
      </c>
      <c r="I93" s="177">
        <f t="shared" si="22"/>
        <v>6144</v>
      </c>
      <c r="J93" s="177">
        <v>0</v>
      </c>
      <c r="K93" s="177">
        <f t="shared" si="23"/>
        <v>0</v>
      </c>
      <c r="L93" s="177">
        <v>21</v>
      </c>
      <c r="M93" s="177">
        <f t="shared" si="24"/>
        <v>0</v>
      </c>
      <c r="N93" s="177">
        <v>1.072E-2</v>
      </c>
      <c r="O93" s="177">
        <f t="shared" si="25"/>
        <v>0.02</v>
      </c>
      <c r="P93" s="177">
        <v>0</v>
      </c>
      <c r="Q93" s="177">
        <f t="shared" si="26"/>
        <v>0</v>
      </c>
      <c r="R93" s="177"/>
      <c r="S93" s="177"/>
      <c r="T93" s="178">
        <v>0</v>
      </c>
      <c r="U93" s="177">
        <f t="shared" si="27"/>
        <v>0</v>
      </c>
      <c r="V93" s="161"/>
      <c r="W93" s="161"/>
      <c r="X93" s="161"/>
      <c r="Y93" s="161"/>
      <c r="Z93" s="161"/>
      <c r="AA93" s="161"/>
      <c r="AB93" s="161"/>
      <c r="AC93" s="161"/>
      <c r="AD93" s="161"/>
      <c r="AE93" s="161" t="s">
        <v>110</v>
      </c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  <c r="BF93" s="161"/>
      <c r="BG93" s="161"/>
      <c r="BH93" s="161"/>
    </row>
    <row r="94" spans="1:60" outlineLevel="1" x14ac:dyDescent="0.2">
      <c r="A94" s="162">
        <v>53</v>
      </c>
      <c r="B94" s="168" t="s">
        <v>244</v>
      </c>
      <c r="C94" s="196" t="s">
        <v>245</v>
      </c>
      <c r="D94" s="170" t="s">
        <v>123</v>
      </c>
      <c r="E94" s="173">
        <v>1</v>
      </c>
      <c r="F94" s="261"/>
      <c r="G94" s="177">
        <f t="shared" si="9"/>
        <v>0</v>
      </c>
      <c r="H94" s="177">
        <v>3242</v>
      </c>
      <c r="I94" s="177">
        <f t="shared" si="22"/>
        <v>3242</v>
      </c>
      <c r="J94" s="177">
        <v>0</v>
      </c>
      <c r="K94" s="177">
        <f t="shared" si="23"/>
        <v>0</v>
      </c>
      <c r="L94" s="177">
        <v>21</v>
      </c>
      <c r="M94" s="177">
        <f t="shared" si="24"/>
        <v>0</v>
      </c>
      <c r="N94" s="177">
        <v>1.251E-2</v>
      </c>
      <c r="O94" s="177">
        <f t="shared" si="25"/>
        <v>0.01</v>
      </c>
      <c r="P94" s="177">
        <v>0</v>
      </c>
      <c r="Q94" s="177">
        <f t="shared" si="26"/>
        <v>0</v>
      </c>
      <c r="R94" s="177"/>
      <c r="S94" s="177"/>
      <c r="T94" s="178">
        <v>0</v>
      </c>
      <c r="U94" s="177">
        <f t="shared" si="27"/>
        <v>0</v>
      </c>
      <c r="V94" s="161"/>
      <c r="W94" s="161"/>
      <c r="X94" s="161"/>
      <c r="Y94" s="161"/>
      <c r="Z94" s="161"/>
      <c r="AA94" s="161"/>
      <c r="AB94" s="161"/>
      <c r="AC94" s="161"/>
      <c r="AD94" s="161"/>
      <c r="AE94" s="161" t="s">
        <v>110</v>
      </c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</row>
    <row r="95" spans="1:60" outlineLevel="1" x14ac:dyDescent="0.2">
      <c r="A95" s="162">
        <v>54</v>
      </c>
      <c r="B95" s="168" t="s">
        <v>246</v>
      </c>
      <c r="C95" s="196" t="s">
        <v>247</v>
      </c>
      <c r="D95" s="170" t="s">
        <v>123</v>
      </c>
      <c r="E95" s="173">
        <v>3</v>
      </c>
      <c r="F95" s="261"/>
      <c r="G95" s="177">
        <f t="shared" ref="G95:G146" si="28">E95*F95</f>
        <v>0</v>
      </c>
      <c r="H95" s="177">
        <v>3410</v>
      </c>
      <c r="I95" s="177">
        <f t="shared" si="22"/>
        <v>10230</v>
      </c>
      <c r="J95" s="177">
        <v>0</v>
      </c>
      <c r="K95" s="177">
        <f t="shared" si="23"/>
        <v>0</v>
      </c>
      <c r="L95" s="177">
        <v>21</v>
      </c>
      <c r="M95" s="177">
        <f t="shared" si="24"/>
        <v>0</v>
      </c>
      <c r="N95" s="177">
        <v>1.4290000000000001E-2</v>
      </c>
      <c r="O95" s="177">
        <f t="shared" si="25"/>
        <v>0.04</v>
      </c>
      <c r="P95" s="177">
        <v>0</v>
      </c>
      <c r="Q95" s="177">
        <f t="shared" si="26"/>
        <v>0</v>
      </c>
      <c r="R95" s="177"/>
      <c r="S95" s="177"/>
      <c r="T95" s="178">
        <v>0</v>
      </c>
      <c r="U95" s="177">
        <f t="shared" si="27"/>
        <v>0</v>
      </c>
      <c r="V95" s="161"/>
      <c r="W95" s="161"/>
      <c r="X95" s="161"/>
      <c r="Y95" s="161"/>
      <c r="Z95" s="161"/>
      <c r="AA95" s="161"/>
      <c r="AB95" s="161"/>
      <c r="AC95" s="161"/>
      <c r="AD95" s="161"/>
      <c r="AE95" s="161" t="s">
        <v>110</v>
      </c>
      <c r="AF95" s="161"/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</row>
    <row r="96" spans="1:60" outlineLevel="1" x14ac:dyDescent="0.2">
      <c r="A96" s="162">
        <v>55</v>
      </c>
      <c r="B96" s="168" t="s">
        <v>248</v>
      </c>
      <c r="C96" s="196" t="s">
        <v>249</v>
      </c>
      <c r="D96" s="170" t="s">
        <v>123</v>
      </c>
      <c r="E96" s="173">
        <v>1</v>
      </c>
      <c r="F96" s="261"/>
      <c r="G96" s="177">
        <f t="shared" si="28"/>
        <v>0</v>
      </c>
      <c r="H96" s="177">
        <v>3747</v>
      </c>
      <c r="I96" s="177">
        <f t="shared" si="22"/>
        <v>3747</v>
      </c>
      <c r="J96" s="177">
        <v>0</v>
      </c>
      <c r="K96" s="177">
        <f t="shared" si="23"/>
        <v>0</v>
      </c>
      <c r="L96" s="177">
        <v>21</v>
      </c>
      <c r="M96" s="177">
        <f t="shared" si="24"/>
        <v>0</v>
      </c>
      <c r="N96" s="177">
        <v>1.787E-2</v>
      </c>
      <c r="O96" s="177">
        <f t="shared" si="25"/>
        <v>0.02</v>
      </c>
      <c r="P96" s="177">
        <v>0</v>
      </c>
      <c r="Q96" s="177">
        <f t="shared" si="26"/>
        <v>0</v>
      </c>
      <c r="R96" s="177"/>
      <c r="S96" s="177"/>
      <c r="T96" s="178">
        <v>0</v>
      </c>
      <c r="U96" s="177">
        <f t="shared" si="27"/>
        <v>0</v>
      </c>
      <c r="V96" s="161"/>
      <c r="W96" s="161"/>
      <c r="X96" s="161"/>
      <c r="Y96" s="161"/>
      <c r="Z96" s="161"/>
      <c r="AA96" s="161"/>
      <c r="AB96" s="161"/>
      <c r="AC96" s="161"/>
      <c r="AD96" s="161"/>
      <c r="AE96" s="161" t="s">
        <v>110</v>
      </c>
      <c r="AF96" s="161"/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</row>
    <row r="97" spans="1:60" outlineLevel="1" x14ac:dyDescent="0.2">
      <c r="A97" s="162">
        <v>56</v>
      </c>
      <c r="B97" s="168" t="s">
        <v>250</v>
      </c>
      <c r="C97" s="196" t="s">
        <v>251</v>
      </c>
      <c r="D97" s="170" t="s">
        <v>123</v>
      </c>
      <c r="E97" s="173">
        <v>2</v>
      </c>
      <c r="F97" s="261"/>
      <c r="G97" s="177">
        <f t="shared" si="28"/>
        <v>0</v>
      </c>
      <c r="H97" s="177">
        <v>3182</v>
      </c>
      <c r="I97" s="177">
        <f t="shared" si="22"/>
        <v>6364</v>
      </c>
      <c r="J97" s="177">
        <v>0</v>
      </c>
      <c r="K97" s="177">
        <f t="shared" si="23"/>
        <v>0</v>
      </c>
      <c r="L97" s="177">
        <v>21</v>
      </c>
      <c r="M97" s="177">
        <f t="shared" si="24"/>
        <v>0</v>
      </c>
      <c r="N97" s="177">
        <v>1.0800000000000001E-2</v>
      </c>
      <c r="O97" s="177">
        <f t="shared" si="25"/>
        <v>0.02</v>
      </c>
      <c r="P97" s="177">
        <v>0</v>
      </c>
      <c r="Q97" s="177">
        <f t="shared" si="26"/>
        <v>0</v>
      </c>
      <c r="R97" s="177"/>
      <c r="S97" s="177"/>
      <c r="T97" s="178">
        <v>0</v>
      </c>
      <c r="U97" s="177">
        <f t="shared" si="27"/>
        <v>0</v>
      </c>
      <c r="V97" s="161"/>
      <c r="W97" s="161"/>
      <c r="X97" s="161"/>
      <c r="Y97" s="161"/>
      <c r="Z97" s="161"/>
      <c r="AA97" s="161"/>
      <c r="AB97" s="161"/>
      <c r="AC97" s="161"/>
      <c r="AD97" s="161"/>
      <c r="AE97" s="161" t="s">
        <v>110</v>
      </c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</row>
    <row r="98" spans="1:60" outlineLevel="1" x14ac:dyDescent="0.2">
      <c r="A98" s="162">
        <v>57</v>
      </c>
      <c r="B98" s="168" t="s">
        <v>252</v>
      </c>
      <c r="C98" s="196" t="s">
        <v>253</v>
      </c>
      <c r="D98" s="170" t="s">
        <v>123</v>
      </c>
      <c r="E98" s="173">
        <v>2</v>
      </c>
      <c r="F98" s="261"/>
      <c r="G98" s="177">
        <f t="shared" si="28"/>
        <v>0</v>
      </c>
      <c r="H98" s="177">
        <v>3365</v>
      </c>
      <c r="I98" s="177">
        <f t="shared" si="22"/>
        <v>6730</v>
      </c>
      <c r="J98" s="177">
        <v>0</v>
      </c>
      <c r="K98" s="177">
        <f t="shared" si="23"/>
        <v>0</v>
      </c>
      <c r="L98" s="177">
        <v>21</v>
      </c>
      <c r="M98" s="177">
        <f t="shared" si="24"/>
        <v>0</v>
      </c>
      <c r="N98" s="177">
        <v>1.2959999999999999E-2</v>
      </c>
      <c r="O98" s="177">
        <f t="shared" si="25"/>
        <v>0.03</v>
      </c>
      <c r="P98" s="177">
        <v>0</v>
      </c>
      <c r="Q98" s="177">
        <f t="shared" si="26"/>
        <v>0</v>
      </c>
      <c r="R98" s="177"/>
      <c r="S98" s="177"/>
      <c r="T98" s="178">
        <v>0</v>
      </c>
      <c r="U98" s="177">
        <f t="shared" si="27"/>
        <v>0</v>
      </c>
      <c r="V98" s="161"/>
      <c r="W98" s="161"/>
      <c r="X98" s="161"/>
      <c r="Y98" s="161"/>
      <c r="Z98" s="161"/>
      <c r="AA98" s="161"/>
      <c r="AB98" s="161"/>
      <c r="AC98" s="161"/>
      <c r="AD98" s="161"/>
      <c r="AE98" s="161" t="s">
        <v>110</v>
      </c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</row>
    <row r="99" spans="1:60" outlineLevel="1" x14ac:dyDescent="0.2">
      <c r="A99" s="162">
        <v>58</v>
      </c>
      <c r="B99" s="168" t="s">
        <v>254</v>
      </c>
      <c r="C99" s="196" t="s">
        <v>255</v>
      </c>
      <c r="D99" s="170" t="s">
        <v>123</v>
      </c>
      <c r="E99" s="173">
        <v>1</v>
      </c>
      <c r="F99" s="261"/>
      <c r="G99" s="177">
        <f t="shared" si="28"/>
        <v>0</v>
      </c>
      <c r="H99" s="177">
        <v>4050</v>
      </c>
      <c r="I99" s="177">
        <f t="shared" si="22"/>
        <v>4050</v>
      </c>
      <c r="J99" s="177">
        <v>0</v>
      </c>
      <c r="K99" s="177">
        <f t="shared" si="23"/>
        <v>0</v>
      </c>
      <c r="L99" s="177">
        <v>21</v>
      </c>
      <c r="M99" s="177">
        <f t="shared" si="24"/>
        <v>0</v>
      </c>
      <c r="N99" s="177">
        <v>1.787E-2</v>
      </c>
      <c r="O99" s="177">
        <f t="shared" si="25"/>
        <v>0.02</v>
      </c>
      <c r="P99" s="177">
        <v>0</v>
      </c>
      <c r="Q99" s="177">
        <f t="shared" si="26"/>
        <v>0</v>
      </c>
      <c r="R99" s="177"/>
      <c r="S99" s="177"/>
      <c r="T99" s="178">
        <v>0</v>
      </c>
      <c r="U99" s="177">
        <f t="shared" si="27"/>
        <v>0</v>
      </c>
      <c r="V99" s="161"/>
      <c r="W99" s="161"/>
      <c r="X99" s="161"/>
      <c r="Y99" s="161"/>
      <c r="Z99" s="161"/>
      <c r="AA99" s="161"/>
      <c r="AB99" s="161"/>
      <c r="AC99" s="161"/>
      <c r="AD99" s="161"/>
      <c r="AE99" s="161" t="s">
        <v>110</v>
      </c>
      <c r="AF99" s="161"/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</row>
    <row r="100" spans="1:60" outlineLevel="1" x14ac:dyDescent="0.2">
      <c r="A100" s="162">
        <v>59</v>
      </c>
      <c r="B100" s="168" t="s">
        <v>256</v>
      </c>
      <c r="C100" s="196" t="s">
        <v>257</v>
      </c>
      <c r="D100" s="170" t="s">
        <v>123</v>
      </c>
      <c r="E100" s="173">
        <v>2</v>
      </c>
      <c r="F100" s="261"/>
      <c r="G100" s="177">
        <f t="shared" si="28"/>
        <v>0</v>
      </c>
      <c r="H100" s="177">
        <v>4256</v>
      </c>
      <c r="I100" s="177">
        <f t="shared" si="22"/>
        <v>8512</v>
      </c>
      <c r="J100" s="177">
        <v>0</v>
      </c>
      <c r="K100" s="177">
        <f t="shared" si="23"/>
        <v>0</v>
      </c>
      <c r="L100" s="177">
        <v>21</v>
      </c>
      <c r="M100" s="177">
        <f t="shared" si="24"/>
        <v>0</v>
      </c>
      <c r="N100" s="177">
        <v>2.0420000000000001E-2</v>
      </c>
      <c r="O100" s="177">
        <f t="shared" si="25"/>
        <v>0.04</v>
      </c>
      <c r="P100" s="177">
        <v>0</v>
      </c>
      <c r="Q100" s="177">
        <f t="shared" si="26"/>
        <v>0</v>
      </c>
      <c r="R100" s="177"/>
      <c r="S100" s="177"/>
      <c r="T100" s="178">
        <v>0</v>
      </c>
      <c r="U100" s="177">
        <f t="shared" si="27"/>
        <v>0</v>
      </c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 t="s">
        <v>110</v>
      </c>
      <c r="AF100" s="161"/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</row>
    <row r="101" spans="1:60" outlineLevel="1" x14ac:dyDescent="0.2">
      <c r="A101" s="162">
        <v>60</v>
      </c>
      <c r="B101" s="168" t="s">
        <v>258</v>
      </c>
      <c r="C101" s="196" t="s">
        <v>259</v>
      </c>
      <c r="D101" s="170" t="s">
        <v>123</v>
      </c>
      <c r="E101" s="173">
        <v>1</v>
      </c>
      <c r="F101" s="261"/>
      <c r="G101" s="177">
        <f t="shared" si="28"/>
        <v>0</v>
      </c>
      <c r="H101" s="177">
        <v>5075</v>
      </c>
      <c r="I101" s="177">
        <f t="shared" si="22"/>
        <v>5075</v>
      </c>
      <c r="J101" s="177">
        <v>0</v>
      </c>
      <c r="K101" s="177">
        <f t="shared" si="23"/>
        <v>0</v>
      </c>
      <c r="L101" s="177">
        <v>21</v>
      </c>
      <c r="M101" s="177">
        <f t="shared" si="24"/>
        <v>0</v>
      </c>
      <c r="N101" s="177">
        <v>3.0630000000000001E-2</v>
      </c>
      <c r="O101" s="177">
        <f t="shared" si="25"/>
        <v>0.03</v>
      </c>
      <c r="P101" s="177">
        <v>0</v>
      </c>
      <c r="Q101" s="177">
        <f t="shared" si="26"/>
        <v>0</v>
      </c>
      <c r="R101" s="177"/>
      <c r="S101" s="177"/>
      <c r="T101" s="178">
        <v>0</v>
      </c>
      <c r="U101" s="177">
        <f t="shared" si="27"/>
        <v>0</v>
      </c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 t="s">
        <v>110</v>
      </c>
      <c r="AF101" s="161"/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161"/>
      <c r="AV101" s="161"/>
      <c r="AW101" s="161"/>
      <c r="AX101" s="161"/>
      <c r="AY101" s="161"/>
      <c r="AZ101" s="161"/>
      <c r="BA101" s="161"/>
      <c r="BB101" s="161"/>
      <c r="BC101" s="161"/>
      <c r="BD101" s="161"/>
      <c r="BE101" s="161"/>
      <c r="BF101" s="161"/>
      <c r="BG101" s="161"/>
      <c r="BH101" s="161"/>
    </row>
    <row r="102" spans="1:60" outlineLevel="1" x14ac:dyDescent="0.2">
      <c r="A102" s="162">
        <v>61</v>
      </c>
      <c r="B102" s="168" t="s">
        <v>260</v>
      </c>
      <c r="C102" s="196" t="s">
        <v>261</v>
      </c>
      <c r="D102" s="170" t="s">
        <v>123</v>
      </c>
      <c r="E102" s="173">
        <v>1</v>
      </c>
      <c r="F102" s="261"/>
      <c r="G102" s="177">
        <f t="shared" si="28"/>
        <v>0</v>
      </c>
      <c r="H102" s="177">
        <v>3934</v>
      </c>
      <c r="I102" s="177">
        <f t="shared" si="22"/>
        <v>3934</v>
      </c>
      <c r="J102" s="177">
        <v>0</v>
      </c>
      <c r="K102" s="177">
        <f t="shared" si="23"/>
        <v>0</v>
      </c>
      <c r="L102" s="177">
        <v>21</v>
      </c>
      <c r="M102" s="177">
        <f t="shared" si="24"/>
        <v>0</v>
      </c>
      <c r="N102" s="177">
        <v>1.525E-2</v>
      </c>
      <c r="O102" s="177">
        <f t="shared" si="25"/>
        <v>0.02</v>
      </c>
      <c r="P102" s="177">
        <v>0</v>
      </c>
      <c r="Q102" s="177">
        <f t="shared" si="26"/>
        <v>0</v>
      </c>
      <c r="R102" s="177"/>
      <c r="S102" s="177"/>
      <c r="T102" s="178">
        <v>0</v>
      </c>
      <c r="U102" s="177">
        <f t="shared" si="27"/>
        <v>0</v>
      </c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 t="s">
        <v>110</v>
      </c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</row>
    <row r="103" spans="1:60" outlineLevel="1" x14ac:dyDescent="0.2">
      <c r="A103" s="162">
        <v>62</v>
      </c>
      <c r="B103" s="168" t="s">
        <v>262</v>
      </c>
      <c r="C103" s="196" t="s">
        <v>263</v>
      </c>
      <c r="D103" s="170" t="s">
        <v>123</v>
      </c>
      <c r="E103" s="173">
        <v>2</v>
      </c>
      <c r="F103" s="261"/>
      <c r="G103" s="177">
        <f t="shared" si="28"/>
        <v>0</v>
      </c>
      <c r="H103" s="177">
        <v>4172</v>
      </c>
      <c r="I103" s="177">
        <f t="shared" si="22"/>
        <v>8344</v>
      </c>
      <c r="J103" s="177">
        <v>0</v>
      </c>
      <c r="K103" s="177">
        <f t="shared" si="23"/>
        <v>0</v>
      </c>
      <c r="L103" s="177">
        <v>21</v>
      </c>
      <c r="M103" s="177">
        <f t="shared" si="24"/>
        <v>0</v>
      </c>
      <c r="N103" s="177">
        <v>1.83E-2</v>
      </c>
      <c r="O103" s="177">
        <f t="shared" si="25"/>
        <v>0.04</v>
      </c>
      <c r="P103" s="177">
        <v>0</v>
      </c>
      <c r="Q103" s="177">
        <f t="shared" si="26"/>
        <v>0</v>
      </c>
      <c r="R103" s="177"/>
      <c r="S103" s="177"/>
      <c r="T103" s="178">
        <v>0</v>
      </c>
      <c r="U103" s="177">
        <f t="shared" si="27"/>
        <v>0</v>
      </c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 t="s">
        <v>110</v>
      </c>
      <c r="AF103" s="161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</row>
    <row r="104" spans="1:60" outlineLevel="1" x14ac:dyDescent="0.2">
      <c r="A104" s="162">
        <v>63</v>
      </c>
      <c r="B104" s="168" t="s">
        <v>264</v>
      </c>
      <c r="C104" s="196" t="s">
        <v>265</v>
      </c>
      <c r="D104" s="170" t="s">
        <v>123</v>
      </c>
      <c r="E104" s="173">
        <v>2</v>
      </c>
      <c r="F104" s="261"/>
      <c r="G104" s="177">
        <f t="shared" si="28"/>
        <v>0</v>
      </c>
      <c r="H104" s="177">
        <v>4412</v>
      </c>
      <c r="I104" s="177">
        <f t="shared" si="22"/>
        <v>8824</v>
      </c>
      <c r="J104" s="177">
        <v>0</v>
      </c>
      <c r="K104" s="177">
        <f t="shared" si="23"/>
        <v>0</v>
      </c>
      <c r="L104" s="177">
        <v>21</v>
      </c>
      <c r="M104" s="177">
        <f t="shared" si="24"/>
        <v>0</v>
      </c>
      <c r="N104" s="177">
        <v>2.1350000000000001E-2</v>
      </c>
      <c r="O104" s="177">
        <f t="shared" si="25"/>
        <v>0.04</v>
      </c>
      <c r="P104" s="177">
        <v>0</v>
      </c>
      <c r="Q104" s="177">
        <f t="shared" si="26"/>
        <v>0</v>
      </c>
      <c r="R104" s="177"/>
      <c r="S104" s="177"/>
      <c r="T104" s="178">
        <v>0</v>
      </c>
      <c r="U104" s="177">
        <f t="shared" si="27"/>
        <v>0</v>
      </c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 t="s">
        <v>110</v>
      </c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</row>
    <row r="105" spans="1:60" outlineLevel="1" x14ac:dyDescent="0.2">
      <c r="A105" s="162">
        <v>64</v>
      </c>
      <c r="B105" s="168" t="s">
        <v>266</v>
      </c>
      <c r="C105" s="196" t="s">
        <v>267</v>
      </c>
      <c r="D105" s="170" t="s">
        <v>123</v>
      </c>
      <c r="E105" s="173">
        <v>2</v>
      </c>
      <c r="F105" s="261"/>
      <c r="G105" s="177">
        <f t="shared" si="28"/>
        <v>0</v>
      </c>
      <c r="H105" s="177">
        <v>4648</v>
      </c>
      <c r="I105" s="177">
        <f t="shared" si="22"/>
        <v>9296</v>
      </c>
      <c r="J105" s="177">
        <v>0</v>
      </c>
      <c r="K105" s="177">
        <f t="shared" si="23"/>
        <v>0</v>
      </c>
      <c r="L105" s="177">
        <v>21</v>
      </c>
      <c r="M105" s="177">
        <f t="shared" si="24"/>
        <v>0</v>
      </c>
      <c r="N105" s="177">
        <v>2.4400000000000002E-2</v>
      </c>
      <c r="O105" s="177">
        <f t="shared" si="25"/>
        <v>0.05</v>
      </c>
      <c r="P105" s="177">
        <v>0</v>
      </c>
      <c r="Q105" s="177">
        <f t="shared" si="26"/>
        <v>0</v>
      </c>
      <c r="R105" s="177"/>
      <c r="S105" s="177"/>
      <c r="T105" s="178">
        <v>0</v>
      </c>
      <c r="U105" s="177">
        <f t="shared" si="27"/>
        <v>0</v>
      </c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 t="s">
        <v>110</v>
      </c>
      <c r="AF105" s="161"/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</row>
    <row r="106" spans="1:60" outlineLevel="1" x14ac:dyDescent="0.2">
      <c r="A106" s="162">
        <v>65</v>
      </c>
      <c r="B106" s="168" t="s">
        <v>268</v>
      </c>
      <c r="C106" s="196" t="s">
        <v>269</v>
      </c>
      <c r="D106" s="170" t="s">
        <v>123</v>
      </c>
      <c r="E106" s="173">
        <v>1</v>
      </c>
      <c r="F106" s="261"/>
      <c r="G106" s="177">
        <f t="shared" si="28"/>
        <v>0</v>
      </c>
      <c r="H106" s="177">
        <v>4888</v>
      </c>
      <c r="I106" s="177">
        <f t="shared" si="22"/>
        <v>4888</v>
      </c>
      <c r="J106" s="177">
        <v>0</v>
      </c>
      <c r="K106" s="177">
        <f t="shared" si="23"/>
        <v>0</v>
      </c>
      <c r="L106" s="177">
        <v>21</v>
      </c>
      <c r="M106" s="177">
        <f t="shared" si="24"/>
        <v>0</v>
      </c>
      <c r="N106" s="177">
        <v>2.7449999999999999E-2</v>
      </c>
      <c r="O106" s="177">
        <f t="shared" si="25"/>
        <v>0.03</v>
      </c>
      <c r="P106" s="177">
        <v>0</v>
      </c>
      <c r="Q106" s="177">
        <f t="shared" si="26"/>
        <v>0</v>
      </c>
      <c r="R106" s="177"/>
      <c r="S106" s="177"/>
      <c r="T106" s="178">
        <v>0</v>
      </c>
      <c r="U106" s="177">
        <f t="shared" si="27"/>
        <v>0</v>
      </c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 t="s">
        <v>110</v>
      </c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</row>
    <row r="107" spans="1:60" outlineLevel="1" x14ac:dyDescent="0.2">
      <c r="A107" s="162">
        <v>66</v>
      </c>
      <c r="B107" s="168" t="s">
        <v>270</v>
      </c>
      <c r="C107" s="196" t="s">
        <v>271</v>
      </c>
      <c r="D107" s="170" t="s">
        <v>123</v>
      </c>
      <c r="E107" s="173">
        <v>2</v>
      </c>
      <c r="F107" s="261"/>
      <c r="G107" s="177">
        <f t="shared" si="28"/>
        <v>0</v>
      </c>
      <c r="H107" s="177">
        <v>5125</v>
      </c>
      <c r="I107" s="177">
        <f t="shared" si="22"/>
        <v>10250</v>
      </c>
      <c r="J107" s="177">
        <v>0</v>
      </c>
      <c r="K107" s="177">
        <f t="shared" si="23"/>
        <v>0</v>
      </c>
      <c r="L107" s="177">
        <v>21</v>
      </c>
      <c r="M107" s="177">
        <f t="shared" si="24"/>
        <v>0</v>
      </c>
      <c r="N107" s="177">
        <v>3.0499999999999999E-2</v>
      </c>
      <c r="O107" s="177">
        <f t="shared" si="25"/>
        <v>0.06</v>
      </c>
      <c r="P107" s="177">
        <v>0</v>
      </c>
      <c r="Q107" s="177">
        <f t="shared" si="26"/>
        <v>0</v>
      </c>
      <c r="R107" s="177"/>
      <c r="S107" s="177"/>
      <c r="T107" s="178">
        <v>0</v>
      </c>
      <c r="U107" s="177">
        <f t="shared" si="27"/>
        <v>0</v>
      </c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 t="s">
        <v>110</v>
      </c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</row>
    <row r="108" spans="1:60" outlineLevel="1" x14ac:dyDescent="0.2">
      <c r="A108" s="162">
        <v>67</v>
      </c>
      <c r="B108" s="168" t="s">
        <v>272</v>
      </c>
      <c r="C108" s="196" t="s">
        <v>273</v>
      </c>
      <c r="D108" s="170" t="s">
        <v>123</v>
      </c>
      <c r="E108" s="173">
        <v>2</v>
      </c>
      <c r="F108" s="261"/>
      <c r="G108" s="177">
        <f t="shared" si="28"/>
        <v>0</v>
      </c>
      <c r="H108" s="177">
        <v>5603</v>
      </c>
      <c r="I108" s="177">
        <f t="shared" si="22"/>
        <v>11206</v>
      </c>
      <c r="J108" s="177">
        <v>0</v>
      </c>
      <c r="K108" s="177">
        <f t="shared" si="23"/>
        <v>0</v>
      </c>
      <c r="L108" s="177">
        <v>21</v>
      </c>
      <c r="M108" s="177">
        <f t="shared" si="24"/>
        <v>0</v>
      </c>
      <c r="N108" s="177">
        <v>3.6600000000000001E-2</v>
      </c>
      <c r="O108" s="177">
        <f t="shared" si="25"/>
        <v>7.0000000000000007E-2</v>
      </c>
      <c r="P108" s="177">
        <v>0</v>
      </c>
      <c r="Q108" s="177">
        <f t="shared" si="26"/>
        <v>0</v>
      </c>
      <c r="R108" s="177"/>
      <c r="S108" s="177"/>
      <c r="T108" s="178">
        <v>0</v>
      </c>
      <c r="U108" s="177">
        <f t="shared" si="27"/>
        <v>0</v>
      </c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 t="s">
        <v>110</v>
      </c>
      <c r="AF108" s="161"/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</row>
    <row r="109" spans="1:60" outlineLevel="1" x14ac:dyDescent="0.2">
      <c r="A109" s="162">
        <v>68</v>
      </c>
      <c r="B109" s="168" t="s">
        <v>274</v>
      </c>
      <c r="C109" s="196" t="s">
        <v>275</v>
      </c>
      <c r="D109" s="170" t="s">
        <v>123</v>
      </c>
      <c r="E109" s="173">
        <v>4</v>
      </c>
      <c r="F109" s="261"/>
      <c r="G109" s="177">
        <f t="shared" si="28"/>
        <v>0</v>
      </c>
      <c r="H109" s="177">
        <v>5705</v>
      </c>
      <c r="I109" s="177">
        <f t="shared" si="22"/>
        <v>22820</v>
      </c>
      <c r="J109" s="177">
        <v>0</v>
      </c>
      <c r="K109" s="177">
        <f t="shared" si="23"/>
        <v>0</v>
      </c>
      <c r="L109" s="177">
        <v>21</v>
      </c>
      <c r="M109" s="177">
        <f t="shared" si="24"/>
        <v>0</v>
      </c>
      <c r="N109" s="177">
        <v>3.6299999999999999E-2</v>
      </c>
      <c r="O109" s="177">
        <f t="shared" si="25"/>
        <v>0.15</v>
      </c>
      <c r="P109" s="177">
        <v>0</v>
      </c>
      <c r="Q109" s="177">
        <f t="shared" si="26"/>
        <v>0</v>
      </c>
      <c r="R109" s="177"/>
      <c r="S109" s="177"/>
      <c r="T109" s="178">
        <v>0</v>
      </c>
      <c r="U109" s="177">
        <f t="shared" si="27"/>
        <v>0</v>
      </c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 t="s">
        <v>110</v>
      </c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</row>
    <row r="110" spans="1:60" outlineLevel="1" x14ac:dyDescent="0.2">
      <c r="A110" s="162">
        <v>69</v>
      </c>
      <c r="B110" s="168" t="s">
        <v>276</v>
      </c>
      <c r="C110" s="196" t="s">
        <v>277</v>
      </c>
      <c r="D110" s="170" t="s">
        <v>123</v>
      </c>
      <c r="E110" s="173">
        <v>6</v>
      </c>
      <c r="F110" s="261"/>
      <c r="G110" s="177">
        <f t="shared" si="28"/>
        <v>0</v>
      </c>
      <c r="H110" s="177">
        <v>6285</v>
      </c>
      <c r="I110" s="177">
        <f t="shared" si="22"/>
        <v>37710</v>
      </c>
      <c r="J110" s="177">
        <v>0</v>
      </c>
      <c r="K110" s="177">
        <f t="shared" si="23"/>
        <v>0</v>
      </c>
      <c r="L110" s="177">
        <v>21</v>
      </c>
      <c r="M110" s="177">
        <f t="shared" si="24"/>
        <v>0</v>
      </c>
      <c r="N110" s="177">
        <v>4.3560000000000001E-2</v>
      </c>
      <c r="O110" s="177">
        <f t="shared" si="25"/>
        <v>0.26</v>
      </c>
      <c r="P110" s="177">
        <v>0</v>
      </c>
      <c r="Q110" s="177">
        <f t="shared" si="26"/>
        <v>0</v>
      </c>
      <c r="R110" s="177"/>
      <c r="S110" s="177"/>
      <c r="T110" s="178">
        <v>0</v>
      </c>
      <c r="U110" s="177">
        <f t="shared" si="27"/>
        <v>0</v>
      </c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 t="s">
        <v>110</v>
      </c>
      <c r="AF110" s="161"/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</row>
    <row r="111" spans="1:60" outlineLevel="1" x14ac:dyDescent="0.2">
      <c r="A111" s="162">
        <v>70</v>
      </c>
      <c r="B111" s="168" t="s">
        <v>278</v>
      </c>
      <c r="C111" s="196" t="s">
        <v>279</v>
      </c>
      <c r="D111" s="170" t="s">
        <v>123</v>
      </c>
      <c r="E111" s="173">
        <v>1</v>
      </c>
      <c r="F111" s="261"/>
      <c r="G111" s="177">
        <f t="shared" si="28"/>
        <v>0</v>
      </c>
      <c r="H111" s="177">
        <v>6866</v>
      </c>
      <c r="I111" s="177">
        <f t="shared" si="22"/>
        <v>6866</v>
      </c>
      <c r="J111" s="177">
        <v>0</v>
      </c>
      <c r="K111" s="177">
        <f t="shared" si="23"/>
        <v>0</v>
      </c>
      <c r="L111" s="177">
        <v>21</v>
      </c>
      <c r="M111" s="177">
        <f t="shared" si="24"/>
        <v>0</v>
      </c>
      <c r="N111" s="177">
        <v>5.0819999999999997E-2</v>
      </c>
      <c r="O111" s="177">
        <f t="shared" si="25"/>
        <v>0.05</v>
      </c>
      <c r="P111" s="177">
        <v>0</v>
      </c>
      <c r="Q111" s="177">
        <f t="shared" si="26"/>
        <v>0</v>
      </c>
      <c r="R111" s="177"/>
      <c r="S111" s="177"/>
      <c r="T111" s="178">
        <v>0</v>
      </c>
      <c r="U111" s="177">
        <f t="shared" si="27"/>
        <v>0</v>
      </c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 t="s">
        <v>110</v>
      </c>
      <c r="AF111" s="161"/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</row>
    <row r="112" spans="1:60" outlineLevel="1" x14ac:dyDescent="0.2">
      <c r="A112" s="162">
        <v>71</v>
      </c>
      <c r="B112" s="168" t="s">
        <v>280</v>
      </c>
      <c r="C112" s="196" t="s">
        <v>281</v>
      </c>
      <c r="D112" s="170" t="s">
        <v>123</v>
      </c>
      <c r="E112" s="173">
        <v>5</v>
      </c>
      <c r="F112" s="261"/>
      <c r="G112" s="177">
        <f t="shared" si="28"/>
        <v>0</v>
      </c>
      <c r="H112" s="177">
        <v>6772</v>
      </c>
      <c r="I112" s="177">
        <f t="shared" si="22"/>
        <v>33860</v>
      </c>
      <c r="J112" s="177">
        <v>0</v>
      </c>
      <c r="K112" s="177">
        <f t="shared" si="23"/>
        <v>0</v>
      </c>
      <c r="L112" s="177">
        <v>21</v>
      </c>
      <c r="M112" s="177">
        <f t="shared" si="24"/>
        <v>0</v>
      </c>
      <c r="N112" s="177">
        <v>4.5039999999999997E-2</v>
      </c>
      <c r="O112" s="177">
        <f t="shared" si="25"/>
        <v>0.23</v>
      </c>
      <c r="P112" s="177">
        <v>0</v>
      </c>
      <c r="Q112" s="177">
        <f t="shared" si="26"/>
        <v>0</v>
      </c>
      <c r="R112" s="177"/>
      <c r="S112" s="177"/>
      <c r="T112" s="178">
        <v>0</v>
      </c>
      <c r="U112" s="177">
        <f t="shared" si="27"/>
        <v>0</v>
      </c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 t="s">
        <v>110</v>
      </c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</row>
    <row r="113" spans="1:60" outlineLevel="1" x14ac:dyDescent="0.2">
      <c r="A113" s="162">
        <v>72</v>
      </c>
      <c r="B113" s="168" t="s">
        <v>282</v>
      </c>
      <c r="C113" s="196" t="s">
        <v>283</v>
      </c>
      <c r="D113" s="170" t="s">
        <v>123</v>
      </c>
      <c r="E113" s="173">
        <v>2</v>
      </c>
      <c r="F113" s="261"/>
      <c r="G113" s="177">
        <f t="shared" si="28"/>
        <v>0</v>
      </c>
      <c r="H113" s="177">
        <v>0</v>
      </c>
      <c r="I113" s="177">
        <f t="shared" si="22"/>
        <v>0</v>
      </c>
      <c r="J113" s="177">
        <v>305</v>
      </c>
      <c r="K113" s="177">
        <f t="shared" si="23"/>
        <v>610</v>
      </c>
      <c r="L113" s="177">
        <v>21</v>
      </c>
      <c r="M113" s="177">
        <f t="shared" si="24"/>
        <v>0</v>
      </c>
      <c r="N113" s="177">
        <v>0</v>
      </c>
      <c r="O113" s="177">
        <f t="shared" si="25"/>
        <v>0</v>
      </c>
      <c r="P113" s="177">
        <v>0</v>
      </c>
      <c r="Q113" s="177">
        <f t="shared" si="26"/>
        <v>0</v>
      </c>
      <c r="R113" s="177"/>
      <c r="S113" s="177"/>
      <c r="T113" s="178">
        <v>1.115</v>
      </c>
      <c r="U113" s="177">
        <f t="shared" si="27"/>
        <v>2.23</v>
      </c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 t="s">
        <v>105</v>
      </c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</row>
    <row r="114" spans="1:60" outlineLevel="1" x14ac:dyDescent="0.2">
      <c r="A114" s="162">
        <v>73</v>
      </c>
      <c r="B114" s="168" t="s">
        <v>284</v>
      </c>
      <c r="C114" s="196" t="s">
        <v>285</v>
      </c>
      <c r="D114" s="170" t="s">
        <v>123</v>
      </c>
      <c r="E114" s="173">
        <v>2</v>
      </c>
      <c r="F114" s="261"/>
      <c r="G114" s="177">
        <f t="shared" si="28"/>
        <v>0</v>
      </c>
      <c r="H114" s="177">
        <v>8891</v>
      </c>
      <c r="I114" s="177">
        <f t="shared" si="22"/>
        <v>17782</v>
      </c>
      <c r="J114" s="177">
        <v>0</v>
      </c>
      <c r="K114" s="177">
        <f t="shared" si="23"/>
        <v>0</v>
      </c>
      <c r="L114" s="177">
        <v>21</v>
      </c>
      <c r="M114" s="177">
        <f t="shared" si="24"/>
        <v>0</v>
      </c>
      <c r="N114" s="177">
        <v>5.9020000000000003E-2</v>
      </c>
      <c r="O114" s="177">
        <f t="shared" si="25"/>
        <v>0.12</v>
      </c>
      <c r="P114" s="177">
        <v>0</v>
      </c>
      <c r="Q114" s="177">
        <f t="shared" si="26"/>
        <v>0</v>
      </c>
      <c r="R114" s="177"/>
      <c r="S114" s="177"/>
      <c r="T114" s="178">
        <v>0</v>
      </c>
      <c r="U114" s="177">
        <f t="shared" si="27"/>
        <v>0</v>
      </c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 t="s">
        <v>110</v>
      </c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</row>
    <row r="115" spans="1:60" outlineLevel="1" x14ac:dyDescent="0.2">
      <c r="A115" s="162">
        <v>74</v>
      </c>
      <c r="B115" s="168" t="s">
        <v>286</v>
      </c>
      <c r="C115" s="196" t="s">
        <v>287</v>
      </c>
      <c r="D115" s="170" t="s">
        <v>123</v>
      </c>
      <c r="E115" s="173">
        <v>4</v>
      </c>
      <c r="F115" s="261"/>
      <c r="G115" s="177">
        <f t="shared" si="28"/>
        <v>0</v>
      </c>
      <c r="H115" s="177">
        <v>24.54</v>
      </c>
      <c r="I115" s="177">
        <f t="shared" si="22"/>
        <v>98.16</v>
      </c>
      <c r="J115" s="177">
        <v>233.46</v>
      </c>
      <c r="K115" s="177">
        <f t="shared" si="23"/>
        <v>933.84</v>
      </c>
      <c r="L115" s="177">
        <v>21</v>
      </c>
      <c r="M115" s="177">
        <f t="shared" si="24"/>
        <v>0</v>
      </c>
      <c r="N115" s="177">
        <v>2.0000000000000002E-5</v>
      </c>
      <c r="O115" s="177">
        <f t="shared" si="25"/>
        <v>0</v>
      </c>
      <c r="P115" s="177">
        <v>0</v>
      </c>
      <c r="Q115" s="177">
        <f t="shared" si="26"/>
        <v>0</v>
      </c>
      <c r="R115" s="177"/>
      <c r="S115" s="177"/>
      <c r="T115" s="178">
        <v>0.86799999999999999</v>
      </c>
      <c r="U115" s="177">
        <f t="shared" si="27"/>
        <v>3.47</v>
      </c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 t="s">
        <v>105</v>
      </c>
      <c r="AF115" s="161"/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</row>
    <row r="116" spans="1:60" outlineLevel="1" x14ac:dyDescent="0.2">
      <c r="A116" s="162">
        <v>75</v>
      </c>
      <c r="B116" s="168" t="s">
        <v>288</v>
      </c>
      <c r="C116" s="196" t="s">
        <v>289</v>
      </c>
      <c r="D116" s="170" t="s">
        <v>123</v>
      </c>
      <c r="E116" s="173">
        <v>2</v>
      </c>
      <c r="F116" s="261"/>
      <c r="G116" s="177">
        <f t="shared" si="28"/>
        <v>0</v>
      </c>
      <c r="H116" s="177">
        <v>2263.37</v>
      </c>
      <c r="I116" s="177">
        <f t="shared" si="22"/>
        <v>4526.74</v>
      </c>
      <c r="J116" s="177">
        <v>404.63000000000011</v>
      </c>
      <c r="K116" s="177">
        <f t="shared" si="23"/>
        <v>809.26</v>
      </c>
      <c r="L116" s="177">
        <v>21</v>
      </c>
      <c r="M116" s="177">
        <f t="shared" si="24"/>
        <v>0</v>
      </c>
      <c r="N116" s="177">
        <v>1.21E-2</v>
      </c>
      <c r="O116" s="177">
        <f t="shared" si="25"/>
        <v>0.02</v>
      </c>
      <c r="P116" s="177">
        <v>0</v>
      </c>
      <c r="Q116" s="177">
        <f t="shared" si="26"/>
        <v>0</v>
      </c>
      <c r="R116" s="177"/>
      <c r="S116" s="177"/>
      <c r="T116" s="178">
        <v>0.94799999999999995</v>
      </c>
      <c r="U116" s="177">
        <f t="shared" si="27"/>
        <v>1.9</v>
      </c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 t="s">
        <v>105</v>
      </c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</row>
    <row r="117" spans="1:60" outlineLevel="1" x14ac:dyDescent="0.2">
      <c r="A117" s="162">
        <v>76</v>
      </c>
      <c r="B117" s="168" t="s">
        <v>290</v>
      </c>
      <c r="C117" s="196" t="s">
        <v>291</v>
      </c>
      <c r="D117" s="170" t="s">
        <v>123</v>
      </c>
      <c r="E117" s="173">
        <v>2</v>
      </c>
      <c r="F117" s="261"/>
      <c r="G117" s="177">
        <f t="shared" si="28"/>
        <v>0</v>
      </c>
      <c r="H117" s="177">
        <v>2556.81</v>
      </c>
      <c r="I117" s="177">
        <f t="shared" si="22"/>
        <v>5113.62</v>
      </c>
      <c r="J117" s="177">
        <v>454.19000000000005</v>
      </c>
      <c r="K117" s="177">
        <f t="shared" si="23"/>
        <v>908.38</v>
      </c>
      <c r="L117" s="177">
        <v>21</v>
      </c>
      <c r="M117" s="177">
        <f t="shared" si="24"/>
        <v>0</v>
      </c>
      <c r="N117" s="177">
        <v>1.4500000000000001E-2</v>
      </c>
      <c r="O117" s="177">
        <f t="shared" si="25"/>
        <v>0.03</v>
      </c>
      <c r="P117" s="177">
        <v>0</v>
      </c>
      <c r="Q117" s="177">
        <f t="shared" si="26"/>
        <v>0</v>
      </c>
      <c r="R117" s="177"/>
      <c r="S117" s="177"/>
      <c r="T117" s="178">
        <v>0.98799999999999999</v>
      </c>
      <c r="U117" s="177">
        <f t="shared" si="27"/>
        <v>1.98</v>
      </c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 t="s">
        <v>105</v>
      </c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</row>
    <row r="118" spans="1:60" outlineLevel="1" x14ac:dyDescent="0.2">
      <c r="A118" s="162">
        <v>77</v>
      </c>
      <c r="B118" s="168" t="s">
        <v>292</v>
      </c>
      <c r="C118" s="196" t="s">
        <v>293</v>
      </c>
      <c r="D118" s="170" t="s">
        <v>123</v>
      </c>
      <c r="E118" s="173">
        <v>4</v>
      </c>
      <c r="F118" s="261"/>
      <c r="G118" s="177">
        <f t="shared" si="28"/>
        <v>0</v>
      </c>
      <c r="H118" s="177">
        <v>0</v>
      </c>
      <c r="I118" s="177">
        <f t="shared" si="22"/>
        <v>0</v>
      </c>
      <c r="J118" s="177">
        <v>1050</v>
      </c>
      <c r="K118" s="177">
        <f t="shared" si="23"/>
        <v>4200</v>
      </c>
      <c r="L118" s="177">
        <v>21</v>
      </c>
      <c r="M118" s="177">
        <f t="shared" si="24"/>
        <v>0</v>
      </c>
      <c r="N118" s="177">
        <v>0</v>
      </c>
      <c r="O118" s="177">
        <f t="shared" si="25"/>
        <v>0</v>
      </c>
      <c r="P118" s="177">
        <v>0</v>
      </c>
      <c r="Q118" s="177">
        <f t="shared" si="26"/>
        <v>0</v>
      </c>
      <c r="R118" s="177"/>
      <c r="S118" s="177"/>
      <c r="T118" s="178">
        <v>0</v>
      </c>
      <c r="U118" s="177">
        <f t="shared" si="27"/>
        <v>0</v>
      </c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 t="s">
        <v>105</v>
      </c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</row>
    <row r="119" spans="1:60" outlineLevel="1" x14ac:dyDescent="0.2">
      <c r="A119" s="162">
        <v>78</v>
      </c>
      <c r="B119" s="168" t="s">
        <v>294</v>
      </c>
      <c r="C119" s="196" t="s">
        <v>295</v>
      </c>
      <c r="D119" s="170" t="s">
        <v>0</v>
      </c>
      <c r="E119" s="173">
        <v>2802</v>
      </c>
      <c r="F119" s="261"/>
      <c r="G119" s="177">
        <f t="shared" si="28"/>
        <v>0</v>
      </c>
      <c r="H119" s="177">
        <v>0</v>
      </c>
      <c r="I119" s="177">
        <f t="shared" si="22"/>
        <v>0</v>
      </c>
      <c r="J119" s="177">
        <v>2.75</v>
      </c>
      <c r="K119" s="177">
        <f t="shared" si="23"/>
        <v>7705.5</v>
      </c>
      <c r="L119" s="177">
        <v>21</v>
      </c>
      <c r="M119" s="177">
        <f t="shared" si="24"/>
        <v>0</v>
      </c>
      <c r="N119" s="177">
        <v>0</v>
      </c>
      <c r="O119" s="177">
        <f t="shared" si="25"/>
        <v>0</v>
      </c>
      <c r="P119" s="177">
        <v>0</v>
      </c>
      <c r="Q119" s="177">
        <f t="shared" si="26"/>
        <v>0</v>
      </c>
      <c r="R119" s="177"/>
      <c r="S119" s="177"/>
      <c r="T119" s="178">
        <v>0</v>
      </c>
      <c r="U119" s="177">
        <f t="shared" si="27"/>
        <v>0</v>
      </c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 t="s">
        <v>105</v>
      </c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61"/>
      <c r="AW119" s="161"/>
      <c r="AX119" s="161"/>
      <c r="AY119" s="161"/>
      <c r="AZ119" s="161"/>
      <c r="BA119" s="161"/>
      <c r="BB119" s="161"/>
      <c r="BC119" s="161"/>
      <c r="BD119" s="161"/>
      <c r="BE119" s="161"/>
      <c r="BF119" s="161"/>
      <c r="BG119" s="161"/>
      <c r="BH119" s="161"/>
    </row>
    <row r="120" spans="1:60" x14ac:dyDescent="0.2">
      <c r="A120" s="163" t="s">
        <v>100</v>
      </c>
      <c r="B120" s="169" t="s">
        <v>67</v>
      </c>
      <c r="C120" s="198" t="s">
        <v>68</v>
      </c>
      <c r="D120" s="172"/>
      <c r="E120" s="175"/>
      <c r="F120" s="179"/>
      <c r="G120" s="179">
        <f>SUMIF(AE121:AE129,"&lt;&gt;NOR",G121:G129)</f>
        <v>0</v>
      </c>
      <c r="H120" s="179"/>
      <c r="I120" s="179">
        <f>SUM(I121:I129)</f>
        <v>150596</v>
      </c>
      <c r="J120" s="179"/>
      <c r="K120" s="179">
        <f>SUM(K121:K129)</f>
        <v>42540</v>
      </c>
      <c r="L120" s="179"/>
      <c r="M120" s="179">
        <f>SUM(M121:M129)</f>
        <v>0</v>
      </c>
      <c r="N120" s="179"/>
      <c r="O120" s="179">
        <f>SUM(O121:O129)</f>
        <v>0</v>
      </c>
      <c r="P120" s="179"/>
      <c r="Q120" s="179">
        <f>SUM(Q121:Q129)</f>
        <v>0</v>
      </c>
      <c r="R120" s="179"/>
      <c r="S120" s="179"/>
      <c r="T120" s="180"/>
      <c r="U120" s="179">
        <f>SUM(U121:U129)</f>
        <v>0</v>
      </c>
      <c r="AE120" t="s">
        <v>101</v>
      </c>
    </row>
    <row r="121" spans="1:60" outlineLevel="1" x14ac:dyDescent="0.2">
      <c r="A121" s="162">
        <v>79</v>
      </c>
      <c r="B121" s="168" t="s">
        <v>296</v>
      </c>
      <c r="C121" s="196" t="s">
        <v>297</v>
      </c>
      <c r="D121" s="170" t="s">
        <v>130</v>
      </c>
      <c r="E121" s="173">
        <v>4</v>
      </c>
      <c r="F121" s="261"/>
      <c r="G121" s="177">
        <f t="shared" si="28"/>
        <v>0</v>
      </c>
      <c r="H121" s="177">
        <v>0</v>
      </c>
      <c r="I121" s="177">
        <f t="shared" ref="I121:I127" si="29">ROUND(E121*H121,2)</f>
        <v>0</v>
      </c>
      <c r="J121" s="177">
        <v>3500</v>
      </c>
      <c r="K121" s="177">
        <f t="shared" ref="K121:K127" si="30">ROUND(E121*J121,2)</f>
        <v>14000</v>
      </c>
      <c r="L121" s="177">
        <v>21</v>
      </c>
      <c r="M121" s="177">
        <f t="shared" ref="M121:M127" si="31">G121*(1+L121/100)</f>
        <v>0</v>
      </c>
      <c r="N121" s="177">
        <v>0</v>
      </c>
      <c r="O121" s="177">
        <f t="shared" ref="O121:O127" si="32">ROUND(E121*N121,2)</f>
        <v>0</v>
      </c>
      <c r="P121" s="177">
        <v>0</v>
      </c>
      <c r="Q121" s="177">
        <f t="shared" ref="Q121:Q127" si="33">ROUND(E121*P121,2)</f>
        <v>0</v>
      </c>
      <c r="R121" s="177"/>
      <c r="S121" s="177"/>
      <c r="T121" s="178">
        <v>0</v>
      </c>
      <c r="U121" s="177">
        <f t="shared" ref="U121:U127" si="34">ROUND(E121*T121,2)</f>
        <v>0</v>
      </c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 t="s">
        <v>105</v>
      </c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</row>
    <row r="122" spans="1:60" ht="22.5" outlineLevel="1" x14ac:dyDescent="0.2">
      <c r="A122" s="162">
        <v>80</v>
      </c>
      <c r="B122" s="168" t="s">
        <v>298</v>
      </c>
      <c r="C122" s="196" t="s">
        <v>299</v>
      </c>
      <c r="D122" s="170" t="s">
        <v>123</v>
      </c>
      <c r="E122" s="173">
        <v>4</v>
      </c>
      <c r="F122" s="261"/>
      <c r="G122" s="177">
        <f t="shared" si="28"/>
        <v>0</v>
      </c>
      <c r="H122" s="177">
        <v>17516</v>
      </c>
      <c r="I122" s="177">
        <f t="shared" si="29"/>
        <v>70064</v>
      </c>
      <c r="J122" s="177">
        <v>0</v>
      </c>
      <c r="K122" s="177">
        <f t="shared" si="30"/>
        <v>0</v>
      </c>
      <c r="L122" s="177">
        <v>21</v>
      </c>
      <c r="M122" s="177">
        <f t="shared" si="31"/>
        <v>0</v>
      </c>
      <c r="N122" s="177">
        <v>0</v>
      </c>
      <c r="O122" s="177">
        <f t="shared" si="32"/>
        <v>0</v>
      </c>
      <c r="P122" s="177">
        <v>0</v>
      </c>
      <c r="Q122" s="177">
        <f t="shared" si="33"/>
        <v>0</v>
      </c>
      <c r="R122" s="177"/>
      <c r="S122" s="177"/>
      <c r="T122" s="178">
        <v>0</v>
      </c>
      <c r="U122" s="177">
        <f t="shared" si="34"/>
        <v>0</v>
      </c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 t="s">
        <v>110</v>
      </c>
      <c r="AF122" s="161"/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</row>
    <row r="123" spans="1:60" outlineLevel="1" x14ac:dyDescent="0.2">
      <c r="A123" s="162">
        <v>81</v>
      </c>
      <c r="B123" s="168" t="s">
        <v>300</v>
      </c>
      <c r="C123" s="196" t="s">
        <v>301</v>
      </c>
      <c r="D123" s="170" t="s">
        <v>130</v>
      </c>
      <c r="E123" s="173">
        <v>4</v>
      </c>
      <c r="F123" s="261"/>
      <c r="G123" s="177">
        <f t="shared" si="28"/>
        <v>0</v>
      </c>
      <c r="H123" s="177">
        <v>0</v>
      </c>
      <c r="I123" s="177">
        <f t="shared" si="29"/>
        <v>0</v>
      </c>
      <c r="J123" s="177">
        <v>1500</v>
      </c>
      <c r="K123" s="177">
        <f t="shared" si="30"/>
        <v>6000</v>
      </c>
      <c r="L123" s="177">
        <v>21</v>
      </c>
      <c r="M123" s="177">
        <f t="shared" si="31"/>
        <v>0</v>
      </c>
      <c r="N123" s="177">
        <v>0</v>
      </c>
      <c r="O123" s="177">
        <f t="shared" si="32"/>
        <v>0</v>
      </c>
      <c r="P123" s="177">
        <v>0</v>
      </c>
      <c r="Q123" s="177">
        <f t="shared" si="33"/>
        <v>0</v>
      </c>
      <c r="R123" s="177"/>
      <c r="S123" s="177"/>
      <c r="T123" s="178">
        <v>0</v>
      </c>
      <c r="U123" s="177">
        <f t="shared" si="34"/>
        <v>0</v>
      </c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 t="s">
        <v>105</v>
      </c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</row>
    <row r="124" spans="1:60" outlineLevel="1" x14ac:dyDescent="0.2">
      <c r="A124" s="162">
        <v>82</v>
      </c>
      <c r="B124" s="168" t="s">
        <v>302</v>
      </c>
      <c r="C124" s="196" t="s">
        <v>303</v>
      </c>
      <c r="D124" s="170" t="s">
        <v>130</v>
      </c>
      <c r="E124" s="173">
        <v>4</v>
      </c>
      <c r="F124" s="261"/>
      <c r="G124" s="177">
        <f t="shared" si="28"/>
        <v>0</v>
      </c>
      <c r="H124" s="177">
        <v>0</v>
      </c>
      <c r="I124" s="177">
        <f t="shared" si="29"/>
        <v>0</v>
      </c>
      <c r="J124" s="177">
        <v>3500</v>
      </c>
      <c r="K124" s="177">
        <f t="shared" si="30"/>
        <v>14000</v>
      </c>
      <c r="L124" s="177">
        <v>21</v>
      </c>
      <c r="M124" s="177">
        <f t="shared" si="31"/>
        <v>0</v>
      </c>
      <c r="N124" s="177">
        <v>0</v>
      </c>
      <c r="O124" s="177">
        <f t="shared" si="32"/>
        <v>0</v>
      </c>
      <c r="P124" s="177">
        <v>0</v>
      </c>
      <c r="Q124" s="177">
        <f t="shared" si="33"/>
        <v>0</v>
      </c>
      <c r="R124" s="177"/>
      <c r="S124" s="177"/>
      <c r="T124" s="178">
        <v>0</v>
      </c>
      <c r="U124" s="177">
        <f t="shared" si="34"/>
        <v>0</v>
      </c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 t="s">
        <v>105</v>
      </c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</row>
    <row r="125" spans="1:60" ht="22.5" outlineLevel="1" x14ac:dyDescent="0.2">
      <c r="A125" s="162">
        <v>83</v>
      </c>
      <c r="B125" s="168" t="s">
        <v>304</v>
      </c>
      <c r="C125" s="196" t="s">
        <v>305</v>
      </c>
      <c r="D125" s="170" t="s">
        <v>123</v>
      </c>
      <c r="E125" s="173">
        <v>4</v>
      </c>
      <c r="F125" s="261"/>
      <c r="G125" s="177">
        <f t="shared" si="28"/>
        <v>0</v>
      </c>
      <c r="H125" s="177">
        <v>17400</v>
      </c>
      <c r="I125" s="177">
        <f t="shared" si="29"/>
        <v>69600</v>
      </c>
      <c r="J125" s="177">
        <v>0</v>
      </c>
      <c r="K125" s="177">
        <f t="shared" si="30"/>
        <v>0</v>
      </c>
      <c r="L125" s="177">
        <v>21</v>
      </c>
      <c r="M125" s="177">
        <f t="shared" si="31"/>
        <v>0</v>
      </c>
      <c r="N125" s="177">
        <v>0</v>
      </c>
      <c r="O125" s="177">
        <f t="shared" si="32"/>
        <v>0</v>
      </c>
      <c r="P125" s="177">
        <v>0</v>
      </c>
      <c r="Q125" s="177">
        <f t="shared" si="33"/>
        <v>0</v>
      </c>
      <c r="R125" s="177"/>
      <c r="S125" s="177"/>
      <c r="T125" s="178">
        <v>0</v>
      </c>
      <c r="U125" s="177">
        <f t="shared" si="34"/>
        <v>0</v>
      </c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 t="s">
        <v>110</v>
      </c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</row>
    <row r="126" spans="1:60" outlineLevel="1" x14ac:dyDescent="0.2">
      <c r="A126" s="162">
        <v>84</v>
      </c>
      <c r="B126" s="168" t="s">
        <v>306</v>
      </c>
      <c r="C126" s="196" t="s">
        <v>307</v>
      </c>
      <c r="D126" s="170" t="s">
        <v>130</v>
      </c>
      <c r="E126" s="173">
        <v>4</v>
      </c>
      <c r="F126" s="261"/>
      <c r="G126" s="177">
        <f t="shared" si="28"/>
        <v>0</v>
      </c>
      <c r="H126" s="177">
        <v>0</v>
      </c>
      <c r="I126" s="177">
        <f t="shared" si="29"/>
        <v>0</v>
      </c>
      <c r="J126" s="177">
        <v>500</v>
      </c>
      <c r="K126" s="177">
        <f t="shared" si="30"/>
        <v>2000</v>
      </c>
      <c r="L126" s="177">
        <v>21</v>
      </c>
      <c r="M126" s="177">
        <f t="shared" si="31"/>
        <v>0</v>
      </c>
      <c r="N126" s="177">
        <v>0</v>
      </c>
      <c r="O126" s="177">
        <f t="shared" si="32"/>
        <v>0</v>
      </c>
      <c r="P126" s="177">
        <v>0</v>
      </c>
      <c r="Q126" s="177">
        <f t="shared" si="33"/>
        <v>0</v>
      </c>
      <c r="R126" s="177"/>
      <c r="S126" s="177"/>
      <c r="T126" s="178">
        <v>0</v>
      </c>
      <c r="U126" s="177">
        <f t="shared" si="34"/>
        <v>0</v>
      </c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 t="s">
        <v>105</v>
      </c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</row>
    <row r="127" spans="1:60" ht="22.5" outlineLevel="1" x14ac:dyDescent="0.2">
      <c r="A127" s="162">
        <v>85</v>
      </c>
      <c r="B127" s="168" t="s">
        <v>308</v>
      </c>
      <c r="C127" s="196" t="s">
        <v>309</v>
      </c>
      <c r="D127" s="170" t="s">
        <v>123</v>
      </c>
      <c r="E127" s="173">
        <v>2</v>
      </c>
      <c r="F127" s="261"/>
      <c r="G127" s="177">
        <f t="shared" si="28"/>
        <v>0</v>
      </c>
      <c r="H127" s="177">
        <v>0</v>
      </c>
      <c r="I127" s="177">
        <f t="shared" si="29"/>
        <v>0</v>
      </c>
      <c r="J127" s="177">
        <v>3270</v>
      </c>
      <c r="K127" s="177">
        <f t="shared" si="30"/>
        <v>6540</v>
      </c>
      <c r="L127" s="177">
        <v>21</v>
      </c>
      <c r="M127" s="177">
        <f t="shared" si="31"/>
        <v>0</v>
      </c>
      <c r="N127" s="177">
        <v>0</v>
      </c>
      <c r="O127" s="177">
        <f t="shared" si="32"/>
        <v>0</v>
      </c>
      <c r="P127" s="177">
        <v>0</v>
      </c>
      <c r="Q127" s="177">
        <f t="shared" si="33"/>
        <v>0</v>
      </c>
      <c r="R127" s="177"/>
      <c r="S127" s="177"/>
      <c r="T127" s="178">
        <v>0</v>
      </c>
      <c r="U127" s="177">
        <f t="shared" si="34"/>
        <v>0</v>
      </c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 t="s">
        <v>105</v>
      </c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</row>
    <row r="128" spans="1:60" outlineLevel="1" x14ac:dyDescent="0.2">
      <c r="A128" s="162"/>
      <c r="B128" s="168"/>
      <c r="C128" s="249" t="s">
        <v>310</v>
      </c>
      <c r="D128" s="250"/>
      <c r="E128" s="251"/>
      <c r="F128" s="252"/>
      <c r="G128" s="253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8"/>
      <c r="U128" s="177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 t="s">
        <v>125</v>
      </c>
      <c r="AF128" s="161"/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4" t="str">
        <f>C128</f>
        <v>-pouze dodávka, montáž řeší MaR</v>
      </c>
      <c r="BB128" s="161"/>
      <c r="BC128" s="161"/>
      <c r="BD128" s="161"/>
      <c r="BE128" s="161"/>
      <c r="BF128" s="161"/>
      <c r="BG128" s="161"/>
      <c r="BH128" s="161"/>
    </row>
    <row r="129" spans="1:60" outlineLevel="1" x14ac:dyDescent="0.2">
      <c r="A129" s="162">
        <v>86</v>
      </c>
      <c r="B129" s="168" t="s">
        <v>311</v>
      </c>
      <c r="C129" s="196" t="s">
        <v>312</v>
      </c>
      <c r="D129" s="170" t="s">
        <v>0</v>
      </c>
      <c r="E129" s="173">
        <v>1822</v>
      </c>
      <c r="F129" s="261"/>
      <c r="G129" s="177">
        <f t="shared" si="28"/>
        <v>0</v>
      </c>
      <c r="H129" s="177">
        <v>6</v>
      </c>
      <c r="I129" s="177">
        <f>ROUND(E129*H129,2)</f>
        <v>10932</v>
      </c>
      <c r="J129" s="177">
        <v>0</v>
      </c>
      <c r="K129" s="177">
        <f>ROUND(E129*J129,2)</f>
        <v>0</v>
      </c>
      <c r="L129" s="177">
        <v>21</v>
      </c>
      <c r="M129" s="177">
        <f>G129*(1+L129/100)</f>
        <v>0</v>
      </c>
      <c r="N129" s="177">
        <v>0</v>
      </c>
      <c r="O129" s="177">
        <f>ROUND(E129*N129,2)</f>
        <v>0</v>
      </c>
      <c r="P129" s="177">
        <v>0</v>
      </c>
      <c r="Q129" s="177">
        <f>ROUND(E129*P129,2)</f>
        <v>0</v>
      </c>
      <c r="R129" s="177"/>
      <c r="S129" s="177"/>
      <c r="T129" s="178">
        <v>0</v>
      </c>
      <c r="U129" s="177">
        <f>ROUND(E129*T129,2)</f>
        <v>0</v>
      </c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 t="s">
        <v>110</v>
      </c>
      <c r="AF129" s="161"/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1"/>
      <c r="AQ129" s="161"/>
      <c r="AR129" s="161"/>
      <c r="AS129" s="161"/>
      <c r="AT129" s="161"/>
      <c r="AU129" s="161"/>
      <c r="AV129" s="161"/>
      <c r="AW129" s="161"/>
      <c r="AX129" s="161"/>
      <c r="AY129" s="161"/>
      <c r="AZ129" s="161"/>
      <c r="BA129" s="161"/>
      <c r="BB129" s="161"/>
      <c r="BC129" s="161"/>
      <c r="BD129" s="161"/>
      <c r="BE129" s="161"/>
      <c r="BF129" s="161"/>
      <c r="BG129" s="161"/>
      <c r="BH129" s="161"/>
    </row>
    <row r="130" spans="1:60" x14ac:dyDescent="0.2">
      <c r="A130" s="163" t="s">
        <v>100</v>
      </c>
      <c r="B130" s="169" t="s">
        <v>69</v>
      </c>
      <c r="C130" s="198" t="s">
        <v>70</v>
      </c>
      <c r="D130" s="172"/>
      <c r="E130" s="175"/>
      <c r="F130" s="179"/>
      <c r="G130" s="179">
        <f>SUMIF(AE131:AE137,"&lt;&gt;NOR",G131:G137)</f>
        <v>0</v>
      </c>
      <c r="H130" s="179"/>
      <c r="I130" s="179">
        <f>SUM(I131:I137)</f>
        <v>29422</v>
      </c>
      <c r="J130" s="179"/>
      <c r="K130" s="179">
        <f>SUM(K131:K137)</f>
        <v>0</v>
      </c>
      <c r="L130" s="179"/>
      <c r="M130" s="179">
        <f>SUM(M131:M137)</f>
        <v>0</v>
      </c>
      <c r="N130" s="179"/>
      <c r="O130" s="179">
        <f>SUM(O131:O137)</f>
        <v>0</v>
      </c>
      <c r="P130" s="179"/>
      <c r="Q130" s="179">
        <f>SUM(Q131:Q137)</f>
        <v>0</v>
      </c>
      <c r="R130" s="179"/>
      <c r="S130" s="179"/>
      <c r="T130" s="180"/>
      <c r="U130" s="179">
        <f>SUM(U131:U137)</f>
        <v>0</v>
      </c>
      <c r="AE130" t="s">
        <v>101</v>
      </c>
    </row>
    <row r="131" spans="1:60" outlineLevel="1" x14ac:dyDescent="0.2">
      <c r="A131" s="162">
        <v>87</v>
      </c>
      <c r="B131" s="168" t="s">
        <v>298</v>
      </c>
      <c r="C131" s="196" t="s">
        <v>313</v>
      </c>
      <c r="D131" s="170" t="s">
        <v>130</v>
      </c>
      <c r="E131" s="173">
        <v>8</v>
      </c>
      <c r="F131" s="261"/>
      <c r="G131" s="177">
        <f t="shared" si="28"/>
        <v>0</v>
      </c>
      <c r="H131" s="177">
        <v>500</v>
      </c>
      <c r="I131" s="177">
        <f>ROUND(E131*H131,2)</f>
        <v>4000</v>
      </c>
      <c r="J131" s="177">
        <v>0</v>
      </c>
      <c r="K131" s="177">
        <f>ROUND(E131*J131,2)</f>
        <v>0</v>
      </c>
      <c r="L131" s="177">
        <v>21</v>
      </c>
      <c r="M131" s="177">
        <f>G131*(1+L131/100)</f>
        <v>0</v>
      </c>
      <c r="N131" s="177">
        <v>0</v>
      </c>
      <c r="O131" s="177">
        <f>ROUND(E131*N131,2)</f>
        <v>0</v>
      </c>
      <c r="P131" s="177">
        <v>0</v>
      </c>
      <c r="Q131" s="177">
        <f>ROUND(E131*P131,2)</f>
        <v>0</v>
      </c>
      <c r="R131" s="177"/>
      <c r="S131" s="177"/>
      <c r="T131" s="178">
        <v>0</v>
      </c>
      <c r="U131" s="177">
        <f>ROUND(E131*T131,2)</f>
        <v>0</v>
      </c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 t="s">
        <v>110</v>
      </c>
      <c r="AF131" s="161"/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161"/>
      <c r="AV131" s="161"/>
      <c r="AW131" s="161"/>
      <c r="AX131" s="161"/>
      <c r="AY131" s="161"/>
      <c r="AZ131" s="161"/>
      <c r="BA131" s="161"/>
      <c r="BB131" s="161"/>
      <c r="BC131" s="161"/>
      <c r="BD131" s="161"/>
      <c r="BE131" s="161"/>
      <c r="BF131" s="161"/>
      <c r="BG131" s="161"/>
      <c r="BH131" s="161"/>
    </row>
    <row r="132" spans="1:60" outlineLevel="1" x14ac:dyDescent="0.2">
      <c r="A132" s="162"/>
      <c r="B132" s="168"/>
      <c r="C132" s="249" t="s">
        <v>314</v>
      </c>
      <c r="D132" s="250"/>
      <c r="E132" s="251"/>
      <c r="F132" s="252"/>
      <c r="G132" s="253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8"/>
      <c r="U132" s="177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 t="s">
        <v>125</v>
      </c>
      <c r="AF132" s="161"/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161"/>
      <c r="AV132" s="161"/>
      <c r="AW132" s="161"/>
      <c r="AX132" s="161"/>
      <c r="AY132" s="161"/>
      <c r="AZ132" s="161"/>
      <c r="BA132" s="164" t="str">
        <f>C132</f>
        <v>- bez el. propojení - řeší profese elektro</v>
      </c>
      <c r="BB132" s="161"/>
      <c r="BC132" s="161"/>
      <c r="BD132" s="161"/>
      <c r="BE132" s="161"/>
      <c r="BF132" s="161"/>
      <c r="BG132" s="161"/>
      <c r="BH132" s="161"/>
    </row>
    <row r="133" spans="1:60" ht="22.5" outlineLevel="1" x14ac:dyDescent="0.2">
      <c r="A133" s="162">
        <v>88</v>
      </c>
      <c r="B133" s="168" t="s">
        <v>304</v>
      </c>
      <c r="C133" s="196" t="s">
        <v>315</v>
      </c>
      <c r="D133" s="170" t="s">
        <v>123</v>
      </c>
      <c r="E133" s="173">
        <v>8</v>
      </c>
      <c r="F133" s="261"/>
      <c r="G133" s="177">
        <f t="shared" si="28"/>
        <v>0</v>
      </c>
      <c r="H133" s="177">
        <v>2632</v>
      </c>
      <c r="I133" s="177">
        <f>ROUND(E133*H133,2)</f>
        <v>21056</v>
      </c>
      <c r="J133" s="177">
        <v>0</v>
      </c>
      <c r="K133" s="177">
        <f>ROUND(E133*J133,2)</f>
        <v>0</v>
      </c>
      <c r="L133" s="177">
        <v>21</v>
      </c>
      <c r="M133" s="177">
        <f>G133*(1+L133/100)</f>
        <v>0</v>
      </c>
      <c r="N133" s="177">
        <v>0</v>
      </c>
      <c r="O133" s="177">
        <f>ROUND(E133*N133,2)</f>
        <v>0</v>
      </c>
      <c r="P133" s="177">
        <v>0</v>
      </c>
      <c r="Q133" s="177">
        <f>ROUND(E133*P133,2)</f>
        <v>0</v>
      </c>
      <c r="R133" s="177"/>
      <c r="S133" s="177"/>
      <c r="T133" s="178">
        <v>0</v>
      </c>
      <c r="U133" s="177">
        <f>ROUND(E133*T133,2)</f>
        <v>0</v>
      </c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 t="s">
        <v>110</v>
      </c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</row>
    <row r="134" spans="1:60" outlineLevel="1" x14ac:dyDescent="0.2">
      <c r="A134" s="162">
        <v>89</v>
      </c>
      <c r="B134" s="168" t="s">
        <v>296</v>
      </c>
      <c r="C134" s="196" t="s">
        <v>316</v>
      </c>
      <c r="D134" s="170" t="s">
        <v>123</v>
      </c>
      <c r="E134" s="173">
        <v>1</v>
      </c>
      <c r="F134" s="261"/>
      <c r="G134" s="177">
        <f t="shared" si="28"/>
        <v>0</v>
      </c>
      <c r="H134" s="177">
        <v>990</v>
      </c>
      <c r="I134" s="177">
        <f>ROUND(E134*H134,2)</f>
        <v>990</v>
      </c>
      <c r="J134" s="177">
        <v>0</v>
      </c>
      <c r="K134" s="177">
        <f>ROUND(E134*J134,2)</f>
        <v>0</v>
      </c>
      <c r="L134" s="177">
        <v>21</v>
      </c>
      <c r="M134" s="177">
        <f>G134*(1+L134/100)</f>
        <v>0</v>
      </c>
      <c r="N134" s="177">
        <v>0</v>
      </c>
      <c r="O134" s="177">
        <f>ROUND(E134*N134,2)</f>
        <v>0</v>
      </c>
      <c r="P134" s="177">
        <v>0</v>
      </c>
      <c r="Q134" s="177">
        <f>ROUND(E134*P134,2)</f>
        <v>0</v>
      </c>
      <c r="R134" s="177"/>
      <c r="S134" s="177"/>
      <c r="T134" s="178">
        <v>0</v>
      </c>
      <c r="U134" s="177">
        <f>ROUND(E134*T134,2)</f>
        <v>0</v>
      </c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 t="s">
        <v>110</v>
      </c>
      <c r="AF134" s="161"/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161"/>
      <c r="BE134" s="161"/>
      <c r="BF134" s="161"/>
      <c r="BG134" s="161"/>
      <c r="BH134" s="161"/>
    </row>
    <row r="135" spans="1:60" outlineLevel="1" x14ac:dyDescent="0.2">
      <c r="A135" s="162"/>
      <c r="B135" s="168"/>
      <c r="C135" s="249" t="s">
        <v>317</v>
      </c>
      <c r="D135" s="250"/>
      <c r="E135" s="251"/>
      <c r="F135" s="252"/>
      <c r="G135" s="253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8"/>
      <c r="U135" s="177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 t="s">
        <v>125</v>
      </c>
      <c r="AF135" s="161"/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4" t="str">
        <f>C135</f>
        <v>- pouze dodávka. montáž řeší elektro</v>
      </c>
      <c r="BB135" s="161"/>
      <c r="BC135" s="161"/>
      <c r="BD135" s="161"/>
      <c r="BE135" s="161"/>
      <c r="BF135" s="161"/>
      <c r="BG135" s="161"/>
      <c r="BH135" s="161"/>
    </row>
    <row r="136" spans="1:60" outlineLevel="1" x14ac:dyDescent="0.2">
      <c r="A136" s="162">
        <v>90</v>
      </c>
      <c r="B136" s="168" t="s">
        <v>306</v>
      </c>
      <c r="C136" s="196" t="s">
        <v>318</v>
      </c>
      <c r="D136" s="170" t="s">
        <v>123</v>
      </c>
      <c r="E136" s="173">
        <v>8</v>
      </c>
      <c r="F136" s="261"/>
      <c r="G136" s="177">
        <f t="shared" si="28"/>
        <v>0</v>
      </c>
      <c r="H136" s="177">
        <v>350</v>
      </c>
      <c r="I136" s="177">
        <f>ROUND(E136*H136,2)</f>
        <v>2800</v>
      </c>
      <c r="J136" s="177">
        <v>0</v>
      </c>
      <c r="K136" s="177">
        <f>ROUND(E136*J136,2)</f>
        <v>0</v>
      </c>
      <c r="L136" s="177">
        <v>21</v>
      </c>
      <c r="M136" s="177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7"/>
      <c r="S136" s="177"/>
      <c r="T136" s="178">
        <v>0</v>
      </c>
      <c r="U136" s="177">
        <f>ROUND(E136*T136,2)</f>
        <v>0</v>
      </c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 t="s">
        <v>110</v>
      </c>
      <c r="AF136" s="161"/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161"/>
      <c r="AV136" s="161"/>
      <c r="AW136" s="161"/>
      <c r="AX136" s="161"/>
      <c r="AY136" s="161"/>
      <c r="AZ136" s="161"/>
      <c r="BA136" s="161"/>
      <c r="BB136" s="161"/>
      <c r="BC136" s="161"/>
      <c r="BD136" s="161"/>
      <c r="BE136" s="161"/>
      <c r="BF136" s="161"/>
      <c r="BG136" s="161"/>
      <c r="BH136" s="161"/>
    </row>
    <row r="137" spans="1:60" outlineLevel="1" x14ac:dyDescent="0.2">
      <c r="A137" s="162">
        <v>91</v>
      </c>
      <c r="B137" s="168" t="s">
        <v>319</v>
      </c>
      <c r="C137" s="196" t="s">
        <v>320</v>
      </c>
      <c r="D137" s="170" t="s">
        <v>0</v>
      </c>
      <c r="E137" s="173">
        <v>288</v>
      </c>
      <c r="F137" s="261"/>
      <c r="G137" s="177">
        <f t="shared" si="28"/>
        <v>0</v>
      </c>
      <c r="H137" s="177">
        <v>2</v>
      </c>
      <c r="I137" s="177">
        <f>ROUND(E137*H137,2)</f>
        <v>576</v>
      </c>
      <c r="J137" s="177">
        <v>0</v>
      </c>
      <c r="K137" s="177">
        <f>ROUND(E137*J137,2)</f>
        <v>0</v>
      </c>
      <c r="L137" s="177">
        <v>21</v>
      </c>
      <c r="M137" s="177">
        <f>G137*(1+L137/100)</f>
        <v>0</v>
      </c>
      <c r="N137" s="177">
        <v>0</v>
      </c>
      <c r="O137" s="177">
        <f>ROUND(E137*N137,2)</f>
        <v>0</v>
      </c>
      <c r="P137" s="177">
        <v>0</v>
      </c>
      <c r="Q137" s="177">
        <f>ROUND(E137*P137,2)</f>
        <v>0</v>
      </c>
      <c r="R137" s="177"/>
      <c r="S137" s="177"/>
      <c r="T137" s="178">
        <v>0</v>
      </c>
      <c r="U137" s="177">
        <f>ROUND(E137*T137,2)</f>
        <v>0</v>
      </c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 t="s">
        <v>110</v>
      </c>
      <c r="AF137" s="161"/>
      <c r="AG137" s="161"/>
      <c r="AH137" s="161"/>
      <c r="AI137" s="161"/>
      <c r="AJ137" s="161"/>
      <c r="AK137" s="161"/>
      <c r="AL137" s="161"/>
      <c r="AM137" s="161"/>
      <c r="AN137" s="161"/>
      <c r="AO137" s="161"/>
      <c r="AP137" s="161"/>
      <c r="AQ137" s="161"/>
      <c r="AR137" s="161"/>
      <c r="AS137" s="161"/>
      <c r="AT137" s="161"/>
      <c r="AU137" s="161"/>
      <c r="AV137" s="161"/>
      <c r="AW137" s="161"/>
      <c r="AX137" s="161"/>
      <c r="AY137" s="161"/>
      <c r="AZ137" s="161"/>
      <c r="BA137" s="161"/>
      <c r="BB137" s="161"/>
      <c r="BC137" s="161"/>
      <c r="BD137" s="161"/>
      <c r="BE137" s="161"/>
      <c r="BF137" s="161"/>
      <c r="BG137" s="161"/>
      <c r="BH137" s="161"/>
    </row>
    <row r="138" spans="1:60" x14ac:dyDescent="0.2">
      <c r="A138" s="163" t="s">
        <v>100</v>
      </c>
      <c r="B138" s="169" t="s">
        <v>71</v>
      </c>
      <c r="C138" s="198" t="s">
        <v>72</v>
      </c>
      <c r="D138" s="172"/>
      <c r="E138" s="175"/>
      <c r="F138" s="179"/>
      <c r="G138" s="179">
        <f>SUMIF(AE139:AE146,"&lt;&gt;NOR",G139:G146)</f>
        <v>0</v>
      </c>
      <c r="H138" s="179"/>
      <c r="I138" s="179">
        <f>SUM(I139:I146)</f>
        <v>0</v>
      </c>
      <c r="J138" s="179"/>
      <c r="K138" s="179">
        <f>SUM(K139:K146)</f>
        <v>91900</v>
      </c>
      <c r="L138" s="179"/>
      <c r="M138" s="179">
        <f>SUM(M139:M146)</f>
        <v>0</v>
      </c>
      <c r="N138" s="179"/>
      <c r="O138" s="179">
        <f>SUM(O139:O146)</f>
        <v>0</v>
      </c>
      <c r="P138" s="179"/>
      <c r="Q138" s="179">
        <f>SUM(Q139:Q146)</f>
        <v>0</v>
      </c>
      <c r="R138" s="179"/>
      <c r="S138" s="179"/>
      <c r="T138" s="180"/>
      <c r="U138" s="179">
        <f>SUM(U139:U146)</f>
        <v>0</v>
      </c>
      <c r="AE138" t="s">
        <v>101</v>
      </c>
    </row>
    <row r="139" spans="1:60" outlineLevel="1" x14ac:dyDescent="0.2">
      <c r="A139" s="162">
        <v>92</v>
      </c>
      <c r="B139" s="168" t="s">
        <v>321</v>
      </c>
      <c r="C139" s="196" t="s">
        <v>322</v>
      </c>
      <c r="D139" s="170" t="s">
        <v>323</v>
      </c>
      <c r="E139" s="173">
        <v>24</v>
      </c>
      <c r="F139" s="261"/>
      <c r="G139" s="177">
        <f t="shared" si="28"/>
        <v>0</v>
      </c>
      <c r="H139" s="177">
        <v>0</v>
      </c>
      <c r="I139" s="177">
        <f t="shared" ref="I139:I146" si="35">ROUND(E139*H139,2)</f>
        <v>0</v>
      </c>
      <c r="J139" s="177">
        <v>300</v>
      </c>
      <c r="K139" s="177">
        <f t="shared" ref="K139:K146" si="36">ROUND(E139*J139,2)</f>
        <v>7200</v>
      </c>
      <c r="L139" s="177">
        <v>21</v>
      </c>
      <c r="M139" s="177">
        <f t="shared" ref="M139:M146" si="37">G139*(1+L139/100)</f>
        <v>0</v>
      </c>
      <c r="N139" s="177">
        <v>0</v>
      </c>
      <c r="O139" s="177">
        <f t="shared" ref="O139:O146" si="38">ROUND(E139*N139,2)</f>
        <v>0</v>
      </c>
      <c r="P139" s="177">
        <v>0</v>
      </c>
      <c r="Q139" s="177">
        <f t="shared" ref="Q139:Q146" si="39">ROUND(E139*P139,2)</f>
        <v>0</v>
      </c>
      <c r="R139" s="177"/>
      <c r="S139" s="177"/>
      <c r="T139" s="178">
        <v>0</v>
      </c>
      <c r="U139" s="177">
        <f t="shared" ref="U139:U146" si="40">ROUND(E139*T139,2)</f>
        <v>0</v>
      </c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61" t="s">
        <v>105</v>
      </c>
      <c r="AF139" s="161"/>
      <c r="AG139" s="161"/>
      <c r="AH139" s="161"/>
      <c r="AI139" s="161"/>
      <c r="AJ139" s="161"/>
      <c r="AK139" s="161"/>
      <c r="AL139" s="161"/>
      <c r="AM139" s="161"/>
      <c r="AN139" s="161"/>
      <c r="AO139" s="161"/>
      <c r="AP139" s="161"/>
      <c r="AQ139" s="161"/>
      <c r="AR139" s="161"/>
      <c r="AS139" s="161"/>
      <c r="AT139" s="161"/>
      <c r="AU139" s="161"/>
      <c r="AV139" s="161"/>
      <c r="AW139" s="161"/>
      <c r="AX139" s="161"/>
      <c r="AY139" s="161"/>
      <c r="AZ139" s="161"/>
      <c r="BA139" s="161"/>
      <c r="BB139" s="161"/>
      <c r="BC139" s="161"/>
      <c r="BD139" s="161"/>
      <c r="BE139" s="161"/>
      <c r="BF139" s="161"/>
      <c r="BG139" s="161"/>
      <c r="BH139" s="161"/>
    </row>
    <row r="140" spans="1:60" outlineLevel="1" x14ac:dyDescent="0.2">
      <c r="A140" s="162">
        <v>93</v>
      </c>
      <c r="B140" s="168" t="s">
        <v>324</v>
      </c>
      <c r="C140" s="196" t="s">
        <v>325</v>
      </c>
      <c r="D140" s="170" t="s">
        <v>323</v>
      </c>
      <c r="E140" s="173">
        <v>24</v>
      </c>
      <c r="F140" s="261"/>
      <c r="G140" s="177">
        <f t="shared" si="28"/>
        <v>0</v>
      </c>
      <c r="H140" s="177">
        <v>0</v>
      </c>
      <c r="I140" s="177">
        <f t="shared" si="35"/>
        <v>0</v>
      </c>
      <c r="J140" s="177">
        <v>300</v>
      </c>
      <c r="K140" s="177">
        <f t="shared" si="36"/>
        <v>7200</v>
      </c>
      <c r="L140" s="177">
        <v>21</v>
      </c>
      <c r="M140" s="177">
        <f t="shared" si="37"/>
        <v>0</v>
      </c>
      <c r="N140" s="177">
        <v>0</v>
      </c>
      <c r="O140" s="177">
        <f t="shared" si="38"/>
        <v>0</v>
      </c>
      <c r="P140" s="177">
        <v>0</v>
      </c>
      <c r="Q140" s="177">
        <f t="shared" si="39"/>
        <v>0</v>
      </c>
      <c r="R140" s="177"/>
      <c r="S140" s="177"/>
      <c r="T140" s="178">
        <v>0</v>
      </c>
      <c r="U140" s="177">
        <f t="shared" si="40"/>
        <v>0</v>
      </c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61" t="s">
        <v>105</v>
      </c>
      <c r="AF140" s="161"/>
      <c r="AG140" s="161"/>
      <c r="AH140" s="161"/>
      <c r="AI140" s="161"/>
      <c r="AJ140" s="161"/>
      <c r="AK140" s="161"/>
      <c r="AL140" s="161"/>
      <c r="AM140" s="161"/>
      <c r="AN140" s="161"/>
      <c r="AO140" s="161"/>
      <c r="AP140" s="161"/>
      <c r="AQ140" s="161"/>
      <c r="AR140" s="161"/>
      <c r="AS140" s="161"/>
      <c r="AT140" s="161"/>
      <c r="AU140" s="161"/>
      <c r="AV140" s="161"/>
      <c r="AW140" s="161"/>
      <c r="AX140" s="161"/>
      <c r="AY140" s="161"/>
      <c r="AZ140" s="161"/>
      <c r="BA140" s="161"/>
      <c r="BB140" s="161"/>
      <c r="BC140" s="161"/>
      <c r="BD140" s="161"/>
      <c r="BE140" s="161"/>
      <c r="BF140" s="161"/>
      <c r="BG140" s="161"/>
      <c r="BH140" s="161"/>
    </row>
    <row r="141" spans="1:60" outlineLevel="1" x14ac:dyDescent="0.2">
      <c r="A141" s="162">
        <v>94</v>
      </c>
      <c r="B141" s="168" t="s">
        <v>326</v>
      </c>
      <c r="C141" s="196" t="s">
        <v>327</v>
      </c>
      <c r="D141" s="170" t="s">
        <v>328</v>
      </c>
      <c r="E141" s="173">
        <v>12</v>
      </c>
      <c r="F141" s="261"/>
      <c r="G141" s="177">
        <f t="shared" si="28"/>
        <v>0</v>
      </c>
      <c r="H141" s="177">
        <v>0</v>
      </c>
      <c r="I141" s="177">
        <f t="shared" si="35"/>
        <v>0</v>
      </c>
      <c r="J141" s="177">
        <v>300</v>
      </c>
      <c r="K141" s="177">
        <f t="shared" si="36"/>
        <v>3600</v>
      </c>
      <c r="L141" s="177">
        <v>21</v>
      </c>
      <c r="M141" s="177">
        <f t="shared" si="37"/>
        <v>0</v>
      </c>
      <c r="N141" s="177">
        <v>0</v>
      </c>
      <c r="O141" s="177">
        <f t="shared" si="38"/>
        <v>0</v>
      </c>
      <c r="P141" s="177">
        <v>0</v>
      </c>
      <c r="Q141" s="177">
        <f t="shared" si="39"/>
        <v>0</v>
      </c>
      <c r="R141" s="177"/>
      <c r="S141" s="177"/>
      <c r="T141" s="178">
        <v>0</v>
      </c>
      <c r="U141" s="177">
        <f t="shared" si="40"/>
        <v>0</v>
      </c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61" t="s">
        <v>105</v>
      </c>
      <c r="AF141" s="161"/>
      <c r="AG141" s="161"/>
      <c r="AH141" s="161"/>
      <c r="AI141" s="161"/>
      <c r="AJ141" s="161"/>
      <c r="AK141" s="161"/>
      <c r="AL141" s="161"/>
      <c r="AM141" s="161"/>
      <c r="AN141" s="161"/>
      <c r="AO141" s="161"/>
      <c r="AP141" s="161"/>
      <c r="AQ141" s="161"/>
      <c r="AR141" s="161"/>
      <c r="AS141" s="161"/>
      <c r="AT141" s="161"/>
      <c r="AU141" s="161"/>
      <c r="AV141" s="161"/>
      <c r="AW141" s="161"/>
      <c r="AX141" s="161"/>
      <c r="AY141" s="161"/>
      <c r="AZ141" s="161"/>
      <c r="BA141" s="161"/>
      <c r="BB141" s="161"/>
      <c r="BC141" s="161"/>
      <c r="BD141" s="161"/>
      <c r="BE141" s="161"/>
      <c r="BF141" s="161"/>
      <c r="BG141" s="161"/>
      <c r="BH141" s="161"/>
    </row>
    <row r="142" spans="1:60" outlineLevel="1" x14ac:dyDescent="0.2">
      <c r="A142" s="162">
        <v>95</v>
      </c>
      <c r="B142" s="168" t="s">
        <v>329</v>
      </c>
      <c r="C142" s="196" t="s">
        <v>330</v>
      </c>
      <c r="D142" s="170" t="s">
        <v>323</v>
      </c>
      <c r="E142" s="173">
        <v>8</v>
      </c>
      <c r="F142" s="261"/>
      <c r="G142" s="177">
        <f t="shared" si="28"/>
        <v>0</v>
      </c>
      <c r="H142" s="177">
        <v>0</v>
      </c>
      <c r="I142" s="177">
        <f t="shared" si="35"/>
        <v>0</v>
      </c>
      <c r="J142" s="177">
        <v>300</v>
      </c>
      <c r="K142" s="177">
        <f t="shared" si="36"/>
        <v>2400</v>
      </c>
      <c r="L142" s="177">
        <v>21</v>
      </c>
      <c r="M142" s="177">
        <f t="shared" si="37"/>
        <v>0</v>
      </c>
      <c r="N142" s="177">
        <v>0</v>
      </c>
      <c r="O142" s="177">
        <f t="shared" si="38"/>
        <v>0</v>
      </c>
      <c r="P142" s="177">
        <v>0</v>
      </c>
      <c r="Q142" s="177">
        <f t="shared" si="39"/>
        <v>0</v>
      </c>
      <c r="R142" s="177"/>
      <c r="S142" s="177"/>
      <c r="T142" s="178">
        <v>0</v>
      </c>
      <c r="U142" s="177">
        <f t="shared" si="40"/>
        <v>0</v>
      </c>
      <c r="V142" s="161"/>
      <c r="W142" s="161"/>
      <c r="X142" s="161"/>
      <c r="Y142" s="161"/>
      <c r="Z142" s="161"/>
      <c r="AA142" s="161"/>
      <c r="AB142" s="161"/>
      <c r="AC142" s="161"/>
      <c r="AD142" s="161"/>
      <c r="AE142" s="161" t="s">
        <v>105</v>
      </c>
      <c r="AF142" s="161"/>
      <c r="AG142" s="161"/>
      <c r="AH142" s="161"/>
      <c r="AI142" s="161"/>
      <c r="AJ142" s="161"/>
      <c r="AK142" s="161"/>
      <c r="AL142" s="161"/>
      <c r="AM142" s="161"/>
      <c r="AN142" s="161"/>
      <c r="AO142" s="161"/>
      <c r="AP142" s="161"/>
      <c r="AQ142" s="161"/>
      <c r="AR142" s="161"/>
      <c r="AS142" s="161"/>
      <c r="AT142" s="161"/>
      <c r="AU142" s="161"/>
      <c r="AV142" s="161"/>
      <c r="AW142" s="161"/>
      <c r="AX142" s="161"/>
      <c r="AY142" s="161"/>
      <c r="AZ142" s="161"/>
      <c r="BA142" s="161"/>
      <c r="BB142" s="161"/>
      <c r="BC142" s="161"/>
      <c r="BD142" s="161"/>
      <c r="BE142" s="161"/>
      <c r="BF142" s="161"/>
      <c r="BG142" s="161"/>
      <c r="BH142" s="161"/>
    </row>
    <row r="143" spans="1:60" outlineLevel="1" x14ac:dyDescent="0.2">
      <c r="A143" s="162">
        <v>96</v>
      </c>
      <c r="B143" s="168" t="s">
        <v>324</v>
      </c>
      <c r="C143" s="196" t="s">
        <v>331</v>
      </c>
      <c r="D143" s="170" t="s">
        <v>130</v>
      </c>
      <c r="E143" s="173">
        <v>1</v>
      </c>
      <c r="F143" s="261"/>
      <c r="G143" s="177">
        <f t="shared" si="28"/>
        <v>0</v>
      </c>
      <c r="H143" s="177">
        <v>0</v>
      </c>
      <c r="I143" s="177">
        <f t="shared" si="35"/>
        <v>0</v>
      </c>
      <c r="J143" s="177">
        <v>15000</v>
      </c>
      <c r="K143" s="177">
        <f t="shared" si="36"/>
        <v>15000</v>
      </c>
      <c r="L143" s="177">
        <v>21</v>
      </c>
      <c r="M143" s="177">
        <f t="shared" si="37"/>
        <v>0</v>
      </c>
      <c r="N143" s="177">
        <v>0</v>
      </c>
      <c r="O143" s="177">
        <f t="shared" si="38"/>
        <v>0</v>
      </c>
      <c r="P143" s="177">
        <v>0</v>
      </c>
      <c r="Q143" s="177">
        <f t="shared" si="39"/>
        <v>0</v>
      </c>
      <c r="R143" s="177"/>
      <c r="S143" s="177"/>
      <c r="T143" s="178">
        <v>0</v>
      </c>
      <c r="U143" s="177">
        <f t="shared" si="40"/>
        <v>0</v>
      </c>
      <c r="V143" s="161"/>
      <c r="W143" s="161"/>
      <c r="X143" s="161"/>
      <c r="Y143" s="161"/>
      <c r="Z143" s="161"/>
      <c r="AA143" s="161"/>
      <c r="AB143" s="161"/>
      <c r="AC143" s="161"/>
      <c r="AD143" s="161"/>
      <c r="AE143" s="161" t="s">
        <v>105</v>
      </c>
      <c r="AF143" s="161"/>
      <c r="AG143" s="161"/>
      <c r="AH143" s="161"/>
      <c r="AI143" s="161"/>
      <c r="AJ143" s="161"/>
      <c r="AK143" s="161"/>
      <c r="AL143" s="161"/>
      <c r="AM143" s="161"/>
      <c r="AN143" s="161"/>
      <c r="AO143" s="161"/>
      <c r="AP143" s="161"/>
      <c r="AQ143" s="161"/>
      <c r="AR143" s="161"/>
      <c r="AS143" s="161"/>
      <c r="AT143" s="161"/>
      <c r="AU143" s="161"/>
      <c r="AV143" s="161"/>
      <c r="AW143" s="161"/>
      <c r="AX143" s="161"/>
      <c r="AY143" s="161"/>
      <c r="AZ143" s="161"/>
      <c r="BA143" s="161"/>
      <c r="BB143" s="161"/>
      <c r="BC143" s="161"/>
      <c r="BD143" s="161"/>
      <c r="BE143" s="161"/>
      <c r="BF143" s="161"/>
      <c r="BG143" s="161"/>
      <c r="BH143" s="161"/>
    </row>
    <row r="144" spans="1:60" outlineLevel="1" x14ac:dyDescent="0.2">
      <c r="A144" s="162">
        <v>97</v>
      </c>
      <c r="B144" s="168" t="s">
        <v>332</v>
      </c>
      <c r="C144" s="196" t="s">
        <v>333</v>
      </c>
      <c r="D144" s="170" t="s">
        <v>123</v>
      </c>
      <c r="E144" s="173">
        <v>2</v>
      </c>
      <c r="F144" s="261"/>
      <c r="G144" s="177">
        <f t="shared" si="28"/>
        <v>0</v>
      </c>
      <c r="H144" s="177">
        <v>0</v>
      </c>
      <c r="I144" s="177">
        <f t="shared" si="35"/>
        <v>0</v>
      </c>
      <c r="J144" s="177">
        <v>250</v>
      </c>
      <c r="K144" s="177">
        <f t="shared" si="36"/>
        <v>500</v>
      </c>
      <c r="L144" s="177">
        <v>21</v>
      </c>
      <c r="M144" s="177">
        <f t="shared" si="37"/>
        <v>0</v>
      </c>
      <c r="N144" s="177">
        <v>0</v>
      </c>
      <c r="O144" s="177">
        <f t="shared" si="38"/>
        <v>0</v>
      </c>
      <c r="P144" s="177">
        <v>0</v>
      </c>
      <c r="Q144" s="177">
        <f t="shared" si="39"/>
        <v>0</v>
      </c>
      <c r="R144" s="177"/>
      <c r="S144" s="177"/>
      <c r="T144" s="178">
        <v>0</v>
      </c>
      <c r="U144" s="177">
        <f t="shared" si="40"/>
        <v>0</v>
      </c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 t="s">
        <v>105</v>
      </c>
      <c r="AF144" s="161"/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61"/>
      <c r="AQ144" s="161"/>
      <c r="AR144" s="161"/>
      <c r="AS144" s="161"/>
      <c r="AT144" s="161"/>
      <c r="AU144" s="161"/>
      <c r="AV144" s="161"/>
      <c r="AW144" s="161"/>
      <c r="AX144" s="161"/>
      <c r="AY144" s="161"/>
      <c r="AZ144" s="161"/>
      <c r="BA144" s="161"/>
      <c r="BB144" s="161"/>
      <c r="BC144" s="161"/>
      <c r="BD144" s="161"/>
      <c r="BE144" s="161"/>
      <c r="BF144" s="161"/>
      <c r="BG144" s="161"/>
      <c r="BH144" s="161"/>
    </row>
    <row r="145" spans="1:60" outlineLevel="1" x14ac:dyDescent="0.2">
      <c r="A145" s="162">
        <v>98</v>
      </c>
      <c r="B145" s="168" t="s">
        <v>334</v>
      </c>
      <c r="C145" s="196" t="s">
        <v>335</v>
      </c>
      <c r="D145" s="170" t="s">
        <v>0</v>
      </c>
      <c r="E145" s="173">
        <v>2</v>
      </c>
      <c r="F145" s="261"/>
      <c r="G145" s="177">
        <f t="shared" si="28"/>
        <v>0</v>
      </c>
      <c r="H145" s="177">
        <v>0</v>
      </c>
      <c r="I145" s="177">
        <f t="shared" si="35"/>
        <v>0</v>
      </c>
      <c r="J145" s="177">
        <v>14000</v>
      </c>
      <c r="K145" s="177">
        <f t="shared" si="36"/>
        <v>28000</v>
      </c>
      <c r="L145" s="177">
        <v>21</v>
      </c>
      <c r="M145" s="177">
        <f t="shared" si="37"/>
        <v>0</v>
      </c>
      <c r="N145" s="177">
        <v>0</v>
      </c>
      <c r="O145" s="177">
        <f t="shared" si="38"/>
        <v>0</v>
      </c>
      <c r="P145" s="177">
        <v>0</v>
      </c>
      <c r="Q145" s="177">
        <f t="shared" si="39"/>
        <v>0</v>
      </c>
      <c r="R145" s="177"/>
      <c r="S145" s="177"/>
      <c r="T145" s="178">
        <v>0</v>
      </c>
      <c r="U145" s="177">
        <f t="shared" si="40"/>
        <v>0</v>
      </c>
      <c r="V145" s="161"/>
      <c r="W145" s="161"/>
      <c r="X145" s="161"/>
      <c r="Y145" s="161"/>
      <c r="Z145" s="161"/>
      <c r="AA145" s="161"/>
      <c r="AB145" s="161"/>
      <c r="AC145" s="161"/>
      <c r="AD145" s="161"/>
      <c r="AE145" s="161" t="s">
        <v>105</v>
      </c>
      <c r="AF145" s="161"/>
      <c r="AG145" s="161"/>
      <c r="AH145" s="161"/>
      <c r="AI145" s="161"/>
      <c r="AJ145" s="161"/>
      <c r="AK145" s="161"/>
      <c r="AL145" s="161"/>
      <c r="AM145" s="161"/>
      <c r="AN145" s="161"/>
      <c r="AO145" s="161"/>
      <c r="AP145" s="161"/>
      <c r="AQ145" s="161"/>
      <c r="AR145" s="161"/>
      <c r="AS145" s="161"/>
      <c r="AT145" s="161"/>
      <c r="AU145" s="161"/>
      <c r="AV145" s="161"/>
      <c r="AW145" s="161"/>
      <c r="AX145" s="161"/>
      <c r="AY145" s="161"/>
      <c r="AZ145" s="161"/>
      <c r="BA145" s="161"/>
      <c r="BB145" s="161"/>
      <c r="BC145" s="161"/>
      <c r="BD145" s="161"/>
      <c r="BE145" s="161"/>
      <c r="BF145" s="161"/>
      <c r="BG145" s="161"/>
      <c r="BH145" s="161"/>
    </row>
    <row r="146" spans="1:60" outlineLevel="1" x14ac:dyDescent="0.2">
      <c r="A146" s="190">
        <v>99</v>
      </c>
      <c r="B146" s="191" t="s">
        <v>336</v>
      </c>
      <c r="C146" s="199" t="s">
        <v>337</v>
      </c>
      <c r="D146" s="192" t="s">
        <v>0</v>
      </c>
      <c r="E146" s="193">
        <v>2</v>
      </c>
      <c r="F146" s="262"/>
      <c r="G146" s="194">
        <f t="shared" si="28"/>
        <v>0</v>
      </c>
      <c r="H146" s="194">
        <v>0</v>
      </c>
      <c r="I146" s="194">
        <f t="shared" si="35"/>
        <v>0</v>
      </c>
      <c r="J146" s="194">
        <v>14000</v>
      </c>
      <c r="K146" s="194">
        <f t="shared" si="36"/>
        <v>28000</v>
      </c>
      <c r="L146" s="194">
        <v>21</v>
      </c>
      <c r="M146" s="194">
        <f t="shared" si="37"/>
        <v>0</v>
      </c>
      <c r="N146" s="194">
        <v>0</v>
      </c>
      <c r="O146" s="194">
        <f t="shared" si="38"/>
        <v>0</v>
      </c>
      <c r="P146" s="194">
        <v>0</v>
      </c>
      <c r="Q146" s="194">
        <f t="shared" si="39"/>
        <v>0</v>
      </c>
      <c r="R146" s="194"/>
      <c r="S146" s="194"/>
      <c r="T146" s="195">
        <v>0</v>
      </c>
      <c r="U146" s="194">
        <f t="shared" si="40"/>
        <v>0</v>
      </c>
      <c r="V146" s="161"/>
      <c r="W146" s="161"/>
      <c r="X146" s="161"/>
      <c r="Y146" s="161"/>
      <c r="Z146" s="161"/>
      <c r="AA146" s="161"/>
      <c r="AB146" s="161"/>
      <c r="AC146" s="161"/>
      <c r="AD146" s="161"/>
      <c r="AE146" s="161" t="s">
        <v>105</v>
      </c>
      <c r="AF146" s="161"/>
      <c r="AG146" s="161"/>
      <c r="AH146" s="161"/>
      <c r="AI146" s="161"/>
      <c r="AJ146" s="161"/>
      <c r="AK146" s="161"/>
      <c r="AL146" s="161"/>
      <c r="AM146" s="161"/>
      <c r="AN146" s="161"/>
      <c r="AO146" s="161"/>
      <c r="AP146" s="161"/>
      <c r="AQ146" s="161"/>
      <c r="AR146" s="161"/>
      <c r="AS146" s="161"/>
      <c r="AT146" s="161"/>
      <c r="AU146" s="161"/>
      <c r="AV146" s="161"/>
      <c r="AW146" s="161"/>
      <c r="AX146" s="161"/>
      <c r="AY146" s="161"/>
      <c r="AZ146" s="161"/>
      <c r="BA146" s="161"/>
      <c r="BB146" s="161"/>
      <c r="BC146" s="161"/>
      <c r="BD146" s="161"/>
      <c r="BE146" s="161"/>
      <c r="BF146" s="161"/>
      <c r="BG146" s="161"/>
      <c r="BH146" s="161"/>
    </row>
    <row r="147" spans="1:60" x14ac:dyDescent="0.2">
      <c r="A147" s="6"/>
      <c r="B147" s="7" t="s">
        <v>338</v>
      </c>
      <c r="C147" s="200" t="s">
        <v>338</v>
      </c>
      <c r="D147" s="9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C147">
        <v>15</v>
      </c>
      <c r="AD147">
        <v>21</v>
      </c>
    </row>
    <row r="148" spans="1:60" x14ac:dyDescent="0.2">
      <c r="C148" s="201"/>
      <c r="D148" s="149"/>
      <c r="G148" s="101"/>
      <c r="AE148" t="s">
        <v>339</v>
      </c>
    </row>
    <row r="149" spans="1:60" x14ac:dyDescent="0.2">
      <c r="D149" s="149"/>
      <c r="G149" s="101"/>
    </row>
    <row r="150" spans="1:60" x14ac:dyDescent="0.2">
      <c r="D150" s="149"/>
    </row>
    <row r="151" spans="1:60" x14ac:dyDescent="0.2">
      <c r="D151" s="149"/>
    </row>
    <row r="152" spans="1:60" x14ac:dyDescent="0.2">
      <c r="D152" s="149"/>
    </row>
    <row r="153" spans="1:60" x14ac:dyDescent="0.2">
      <c r="D153" s="149"/>
    </row>
    <row r="154" spans="1:60" x14ac:dyDescent="0.2">
      <c r="D154" s="149"/>
    </row>
    <row r="155" spans="1:60" x14ac:dyDescent="0.2">
      <c r="D155" s="149"/>
    </row>
    <row r="156" spans="1:60" x14ac:dyDescent="0.2">
      <c r="D156" s="149"/>
    </row>
    <row r="157" spans="1:60" x14ac:dyDescent="0.2">
      <c r="D157" s="149"/>
    </row>
    <row r="158" spans="1:60" x14ac:dyDescent="0.2">
      <c r="D158" s="149"/>
    </row>
    <row r="159" spans="1:60" x14ac:dyDescent="0.2">
      <c r="D159" s="149"/>
    </row>
    <row r="160" spans="1:60" x14ac:dyDescent="0.2">
      <c r="D160" s="149"/>
    </row>
    <row r="161" spans="4:4" x14ac:dyDescent="0.2">
      <c r="D161" s="149"/>
    </row>
    <row r="162" spans="4:4" x14ac:dyDescent="0.2">
      <c r="D162" s="149"/>
    </row>
    <row r="163" spans="4:4" x14ac:dyDescent="0.2">
      <c r="D163" s="149"/>
    </row>
    <row r="164" spans="4:4" x14ac:dyDescent="0.2">
      <c r="D164" s="149"/>
    </row>
    <row r="165" spans="4:4" x14ac:dyDescent="0.2">
      <c r="D165" s="149"/>
    </row>
    <row r="166" spans="4:4" x14ac:dyDescent="0.2">
      <c r="D166" s="149"/>
    </row>
    <row r="167" spans="4:4" x14ac:dyDescent="0.2">
      <c r="D167" s="149"/>
    </row>
    <row r="168" spans="4:4" x14ac:dyDescent="0.2">
      <c r="D168" s="149"/>
    </row>
    <row r="169" spans="4:4" x14ac:dyDescent="0.2">
      <c r="D169" s="149"/>
    </row>
    <row r="170" spans="4:4" x14ac:dyDescent="0.2">
      <c r="D170" s="149"/>
    </row>
    <row r="171" spans="4:4" x14ac:dyDescent="0.2">
      <c r="D171" s="149"/>
    </row>
    <row r="172" spans="4:4" x14ac:dyDescent="0.2">
      <c r="D172" s="149"/>
    </row>
    <row r="173" spans="4:4" x14ac:dyDescent="0.2">
      <c r="D173" s="149"/>
    </row>
    <row r="174" spans="4:4" x14ac:dyDescent="0.2">
      <c r="D174" s="149"/>
    </row>
    <row r="175" spans="4:4" x14ac:dyDescent="0.2">
      <c r="D175" s="149"/>
    </row>
    <row r="176" spans="4:4" x14ac:dyDescent="0.2">
      <c r="D176" s="149"/>
    </row>
    <row r="177" spans="4:4" x14ac:dyDescent="0.2">
      <c r="D177" s="149"/>
    </row>
    <row r="178" spans="4:4" x14ac:dyDescent="0.2">
      <c r="D178" s="149"/>
    </row>
    <row r="179" spans="4:4" x14ac:dyDescent="0.2">
      <c r="D179" s="149"/>
    </row>
    <row r="180" spans="4:4" x14ac:dyDescent="0.2">
      <c r="D180" s="149"/>
    </row>
    <row r="181" spans="4:4" x14ac:dyDescent="0.2">
      <c r="D181" s="149"/>
    </row>
    <row r="182" spans="4:4" x14ac:dyDescent="0.2">
      <c r="D182" s="149"/>
    </row>
    <row r="183" spans="4:4" x14ac:dyDescent="0.2">
      <c r="D183" s="149"/>
    </row>
    <row r="184" spans="4:4" x14ac:dyDescent="0.2">
      <c r="D184" s="149"/>
    </row>
    <row r="185" spans="4:4" x14ac:dyDescent="0.2">
      <c r="D185" s="149"/>
    </row>
    <row r="186" spans="4:4" x14ac:dyDescent="0.2">
      <c r="D186" s="149"/>
    </row>
    <row r="187" spans="4:4" x14ac:dyDescent="0.2">
      <c r="D187" s="149"/>
    </row>
    <row r="188" spans="4:4" x14ac:dyDescent="0.2">
      <c r="D188" s="149"/>
    </row>
    <row r="189" spans="4:4" x14ac:dyDescent="0.2">
      <c r="D189" s="149"/>
    </row>
    <row r="190" spans="4:4" x14ac:dyDescent="0.2">
      <c r="D190" s="149"/>
    </row>
    <row r="191" spans="4:4" x14ac:dyDescent="0.2">
      <c r="D191" s="149"/>
    </row>
    <row r="192" spans="4:4" x14ac:dyDescent="0.2">
      <c r="D192" s="149"/>
    </row>
    <row r="193" spans="4:4" x14ac:dyDescent="0.2">
      <c r="D193" s="149"/>
    </row>
    <row r="194" spans="4:4" x14ac:dyDescent="0.2">
      <c r="D194" s="149"/>
    </row>
    <row r="195" spans="4:4" x14ac:dyDescent="0.2">
      <c r="D195" s="149"/>
    </row>
    <row r="196" spans="4:4" x14ac:dyDescent="0.2">
      <c r="D196" s="149"/>
    </row>
    <row r="197" spans="4:4" x14ac:dyDescent="0.2">
      <c r="D197" s="149"/>
    </row>
    <row r="198" spans="4:4" x14ac:dyDescent="0.2">
      <c r="D198" s="149"/>
    </row>
    <row r="199" spans="4:4" x14ac:dyDescent="0.2">
      <c r="D199" s="149"/>
    </row>
    <row r="200" spans="4:4" x14ac:dyDescent="0.2">
      <c r="D200" s="149"/>
    </row>
    <row r="201" spans="4:4" x14ac:dyDescent="0.2">
      <c r="D201" s="149"/>
    </row>
    <row r="202" spans="4:4" x14ac:dyDescent="0.2">
      <c r="D202" s="149"/>
    </row>
    <row r="203" spans="4:4" x14ac:dyDescent="0.2">
      <c r="D203" s="149"/>
    </row>
    <row r="204" spans="4:4" x14ac:dyDescent="0.2">
      <c r="D204" s="149"/>
    </row>
    <row r="205" spans="4:4" x14ac:dyDescent="0.2">
      <c r="D205" s="149"/>
    </row>
    <row r="206" spans="4:4" x14ac:dyDescent="0.2">
      <c r="D206" s="149"/>
    </row>
    <row r="207" spans="4:4" x14ac:dyDescent="0.2">
      <c r="D207" s="149"/>
    </row>
    <row r="208" spans="4:4" x14ac:dyDescent="0.2">
      <c r="D208" s="149"/>
    </row>
    <row r="209" spans="4:4" x14ac:dyDescent="0.2">
      <c r="D209" s="149"/>
    </row>
    <row r="210" spans="4:4" x14ac:dyDescent="0.2">
      <c r="D210" s="149"/>
    </row>
    <row r="211" spans="4:4" x14ac:dyDescent="0.2">
      <c r="D211" s="149"/>
    </row>
    <row r="212" spans="4:4" x14ac:dyDescent="0.2">
      <c r="D212" s="149"/>
    </row>
    <row r="213" spans="4:4" x14ac:dyDescent="0.2">
      <c r="D213" s="149"/>
    </row>
    <row r="214" spans="4:4" x14ac:dyDescent="0.2">
      <c r="D214" s="149"/>
    </row>
    <row r="215" spans="4:4" x14ac:dyDescent="0.2">
      <c r="D215" s="149"/>
    </row>
    <row r="216" spans="4:4" x14ac:dyDescent="0.2">
      <c r="D216" s="149"/>
    </row>
    <row r="217" spans="4:4" x14ac:dyDescent="0.2">
      <c r="D217" s="149"/>
    </row>
    <row r="218" spans="4:4" x14ac:dyDescent="0.2">
      <c r="D218" s="149"/>
    </row>
    <row r="219" spans="4:4" x14ac:dyDescent="0.2">
      <c r="D219" s="149"/>
    </row>
    <row r="220" spans="4:4" x14ac:dyDescent="0.2">
      <c r="D220" s="149"/>
    </row>
    <row r="221" spans="4:4" x14ac:dyDescent="0.2">
      <c r="D221" s="149"/>
    </row>
    <row r="222" spans="4:4" x14ac:dyDescent="0.2">
      <c r="D222" s="149"/>
    </row>
    <row r="223" spans="4:4" x14ac:dyDescent="0.2">
      <c r="D223" s="149"/>
    </row>
    <row r="224" spans="4:4" x14ac:dyDescent="0.2">
      <c r="D224" s="149"/>
    </row>
    <row r="225" spans="4:4" x14ac:dyDescent="0.2">
      <c r="D225" s="149"/>
    </row>
    <row r="226" spans="4:4" x14ac:dyDescent="0.2">
      <c r="D226" s="149"/>
    </row>
    <row r="227" spans="4:4" x14ac:dyDescent="0.2">
      <c r="D227" s="149"/>
    </row>
    <row r="228" spans="4:4" x14ac:dyDescent="0.2">
      <c r="D228" s="149"/>
    </row>
    <row r="229" spans="4:4" x14ac:dyDescent="0.2">
      <c r="D229" s="149"/>
    </row>
    <row r="230" spans="4:4" x14ac:dyDescent="0.2">
      <c r="D230" s="149"/>
    </row>
    <row r="231" spans="4:4" x14ac:dyDescent="0.2">
      <c r="D231" s="149"/>
    </row>
    <row r="232" spans="4:4" x14ac:dyDescent="0.2">
      <c r="D232" s="149"/>
    </row>
    <row r="233" spans="4:4" x14ac:dyDescent="0.2">
      <c r="D233" s="149"/>
    </row>
    <row r="234" spans="4:4" x14ac:dyDescent="0.2">
      <c r="D234" s="149"/>
    </row>
    <row r="235" spans="4:4" x14ac:dyDescent="0.2">
      <c r="D235" s="149"/>
    </row>
    <row r="236" spans="4:4" x14ac:dyDescent="0.2">
      <c r="D236" s="149"/>
    </row>
    <row r="237" spans="4:4" x14ac:dyDescent="0.2">
      <c r="D237" s="149"/>
    </row>
    <row r="238" spans="4:4" x14ac:dyDescent="0.2">
      <c r="D238" s="149"/>
    </row>
    <row r="239" spans="4:4" x14ac:dyDescent="0.2">
      <c r="D239" s="149"/>
    </row>
    <row r="240" spans="4:4" x14ac:dyDescent="0.2">
      <c r="D240" s="149"/>
    </row>
    <row r="241" spans="4:4" x14ac:dyDescent="0.2">
      <c r="D241" s="149"/>
    </row>
    <row r="242" spans="4:4" x14ac:dyDescent="0.2">
      <c r="D242" s="149"/>
    </row>
    <row r="243" spans="4:4" x14ac:dyDescent="0.2">
      <c r="D243" s="149"/>
    </row>
    <row r="244" spans="4:4" x14ac:dyDescent="0.2">
      <c r="D244" s="149"/>
    </row>
    <row r="245" spans="4:4" x14ac:dyDescent="0.2">
      <c r="D245" s="149"/>
    </row>
    <row r="246" spans="4:4" x14ac:dyDescent="0.2">
      <c r="D246" s="149"/>
    </row>
    <row r="247" spans="4:4" x14ac:dyDescent="0.2">
      <c r="D247" s="149"/>
    </row>
    <row r="248" spans="4:4" x14ac:dyDescent="0.2">
      <c r="D248" s="149"/>
    </row>
    <row r="249" spans="4:4" x14ac:dyDescent="0.2">
      <c r="D249" s="149"/>
    </row>
    <row r="250" spans="4:4" x14ac:dyDescent="0.2">
      <c r="D250" s="149"/>
    </row>
    <row r="251" spans="4:4" x14ac:dyDescent="0.2">
      <c r="D251" s="149"/>
    </row>
    <row r="252" spans="4:4" x14ac:dyDescent="0.2">
      <c r="D252" s="149"/>
    </row>
    <row r="253" spans="4:4" x14ac:dyDescent="0.2">
      <c r="D253" s="149"/>
    </row>
    <row r="254" spans="4:4" x14ac:dyDescent="0.2">
      <c r="D254" s="149"/>
    </row>
    <row r="255" spans="4:4" x14ac:dyDescent="0.2">
      <c r="D255" s="149"/>
    </row>
    <row r="256" spans="4:4" x14ac:dyDescent="0.2">
      <c r="D256" s="149"/>
    </row>
    <row r="257" spans="4:4" x14ac:dyDescent="0.2">
      <c r="D257" s="149"/>
    </row>
    <row r="258" spans="4:4" x14ac:dyDescent="0.2">
      <c r="D258" s="149"/>
    </row>
    <row r="259" spans="4:4" x14ac:dyDescent="0.2">
      <c r="D259" s="149"/>
    </row>
    <row r="260" spans="4:4" x14ac:dyDescent="0.2">
      <c r="D260" s="149"/>
    </row>
    <row r="261" spans="4:4" x14ac:dyDescent="0.2">
      <c r="D261" s="149"/>
    </row>
    <row r="262" spans="4:4" x14ac:dyDescent="0.2">
      <c r="D262" s="149"/>
    </row>
    <row r="263" spans="4:4" x14ac:dyDescent="0.2">
      <c r="D263" s="149"/>
    </row>
    <row r="264" spans="4:4" x14ac:dyDescent="0.2">
      <c r="D264" s="149"/>
    </row>
    <row r="265" spans="4:4" x14ac:dyDescent="0.2">
      <c r="D265" s="149"/>
    </row>
    <row r="266" spans="4:4" x14ac:dyDescent="0.2">
      <c r="D266" s="149"/>
    </row>
    <row r="267" spans="4:4" x14ac:dyDescent="0.2">
      <c r="D267" s="149"/>
    </row>
    <row r="268" spans="4:4" x14ac:dyDescent="0.2">
      <c r="D268" s="149"/>
    </row>
    <row r="269" spans="4:4" x14ac:dyDescent="0.2">
      <c r="D269" s="149"/>
    </row>
    <row r="270" spans="4:4" x14ac:dyDescent="0.2">
      <c r="D270" s="149"/>
    </row>
    <row r="271" spans="4:4" x14ac:dyDescent="0.2">
      <c r="D271" s="149"/>
    </row>
    <row r="272" spans="4:4" x14ac:dyDescent="0.2">
      <c r="D272" s="149"/>
    </row>
    <row r="273" spans="4:4" x14ac:dyDescent="0.2">
      <c r="D273" s="149"/>
    </row>
    <row r="274" spans="4:4" x14ac:dyDescent="0.2">
      <c r="D274" s="149"/>
    </row>
    <row r="275" spans="4:4" x14ac:dyDescent="0.2">
      <c r="D275" s="149"/>
    </row>
    <row r="276" spans="4:4" x14ac:dyDescent="0.2">
      <c r="D276" s="149"/>
    </row>
    <row r="277" spans="4:4" x14ac:dyDescent="0.2">
      <c r="D277" s="149"/>
    </row>
    <row r="278" spans="4:4" x14ac:dyDescent="0.2">
      <c r="D278" s="149"/>
    </row>
    <row r="279" spans="4:4" x14ac:dyDescent="0.2">
      <c r="D279" s="149"/>
    </row>
    <row r="280" spans="4:4" x14ac:dyDescent="0.2">
      <c r="D280" s="149"/>
    </row>
    <row r="281" spans="4:4" x14ac:dyDescent="0.2">
      <c r="D281" s="149"/>
    </row>
    <row r="282" spans="4:4" x14ac:dyDescent="0.2">
      <c r="D282" s="149"/>
    </row>
    <row r="283" spans="4:4" x14ac:dyDescent="0.2">
      <c r="D283" s="149"/>
    </row>
    <row r="284" spans="4:4" x14ac:dyDescent="0.2">
      <c r="D284" s="149"/>
    </row>
    <row r="285" spans="4:4" x14ac:dyDescent="0.2">
      <c r="D285" s="149"/>
    </row>
    <row r="286" spans="4:4" x14ac:dyDescent="0.2">
      <c r="D286" s="149"/>
    </row>
    <row r="287" spans="4:4" x14ac:dyDescent="0.2">
      <c r="D287" s="149"/>
    </row>
    <row r="288" spans="4:4" x14ac:dyDescent="0.2">
      <c r="D288" s="149"/>
    </row>
    <row r="289" spans="4:4" x14ac:dyDescent="0.2">
      <c r="D289" s="149"/>
    </row>
    <row r="290" spans="4:4" x14ac:dyDescent="0.2">
      <c r="D290" s="149"/>
    </row>
    <row r="291" spans="4:4" x14ac:dyDescent="0.2">
      <c r="D291" s="149"/>
    </row>
    <row r="292" spans="4:4" x14ac:dyDescent="0.2">
      <c r="D292" s="149"/>
    </row>
    <row r="293" spans="4:4" x14ac:dyDescent="0.2">
      <c r="D293" s="149"/>
    </row>
    <row r="294" spans="4:4" x14ac:dyDescent="0.2">
      <c r="D294" s="149"/>
    </row>
    <row r="295" spans="4:4" x14ac:dyDescent="0.2">
      <c r="D295" s="149"/>
    </row>
    <row r="296" spans="4:4" x14ac:dyDescent="0.2">
      <c r="D296" s="149"/>
    </row>
    <row r="297" spans="4:4" x14ac:dyDescent="0.2">
      <c r="D297" s="149"/>
    </row>
    <row r="298" spans="4:4" x14ac:dyDescent="0.2">
      <c r="D298" s="149"/>
    </row>
    <row r="299" spans="4:4" x14ac:dyDescent="0.2">
      <c r="D299" s="149"/>
    </row>
    <row r="300" spans="4:4" x14ac:dyDescent="0.2">
      <c r="D300" s="149"/>
    </row>
    <row r="301" spans="4:4" x14ac:dyDescent="0.2">
      <c r="D301" s="149"/>
    </row>
    <row r="302" spans="4:4" x14ac:dyDescent="0.2">
      <c r="D302" s="149"/>
    </row>
    <row r="303" spans="4:4" x14ac:dyDescent="0.2">
      <c r="D303" s="149"/>
    </row>
    <row r="304" spans="4:4" x14ac:dyDescent="0.2">
      <c r="D304" s="149"/>
    </row>
    <row r="305" spans="4:4" x14ac:dyDescent="0.2">
      <c r="D305" s="149"/>
    </row>
    <row r="306" spans="4:4" x14ac:dyDescent="0.2">
      <c r="D306" s="149"/>
    </row>
    <row r="307" spans="4:4" x14ac:dyDescent="0.2">
      <c r="D307" s="149"/>
    </row>
    <row r="308" spans="4:4" x14ac:dyDescent="0.2">
      <c r="D308" s="149"/>
    </row>
    <row r="309" spans="4:4" x14ac:dyDescent="0.2">
      <c r="D309" s="149"/>
    </row>
    <row r="310" spans="4:4" x14ac:dyDescent="0.2">
      <c r="D310" s="149"/>
    </row>
    <row r="311" spans="4:4" x14ac:dyDescent="0.2">
      <c r="D311" s="149"/>
    </row>
    <row r="312" spans="4:4" x14ac:dyDescent="0.2">
      <c r="D312" s="149"/>
    </row>
    <row r="313" spans="4:4" x14ac:dyDescent="0.2">
      <c r="D313" s="149"/>
    </row>
    <row r="314" spans="4:4" x14ac:dyDescent="0.2">
      <c r="D314" s="149"/>
    </row>
    <row r="315" spans="4:4" x14ac:dyDescent="0.2">
      <c r="D315" s="149"/>
    </row>
    <row r="316" spans="4:4" x14ac:dyDescent="0.2">
      <c r="D316" s="149"/>
    </row>
    <row r="317" spans="4:4" x14ac:dyDescent="0.2">
      <c r="D317" s="149"/>
    </row>
    <row r="318" spans="4:4" x14ac:dyDescent="0.2">
      <c r="D318" s="149"/>
    </row>
    <row r="319" spans="4:4" x14ac:dyDescent="0.2">
      <c r="D319" s="149"/>
    </row>
    <row r="320" spans="4:4" x14ac:dyDescent="0.2">
      <c r="D320" s="149"/>
    </row>
    <row r="321" spans="4:4" x14ac:dyDescent="0.2">
      <c r="D321" s="149"/>
    </row>
    <row r="322" spans="4:4" x14ac:dyDescent="0.2">
      <c r="D322" s="149"/>
    </row>
    <row r="323" spans="4:4" x14ac:dyDescent="0.2">
      <c r="D323" s="149"/>
    </row>
    <row r="324" spans="4:4" x14ac:dyDescent="0.2">
      <c r="D324" s="149"/>
    </row>
    <row r="325" spans="4:4" x14ac:dyDescent="0.2">
      <c r="D325" s="149"/>
    </row>
    <row r="326" spans="4:4" x14ac:dyDescent="0.2">
      <c r="D326" s="149"/>
    </row>
    <row r="327" spans="4:4" x14ac:dyDescent="0.2">
      <c r="D327" s="149"/>
    </row>
    <row r="328" spans="4:4" x14ac:dyDescent="0.2">
      <c r="D328" s="149"/>
    </row>
    <row r="329" spans="4:4" x14ac:dyDescent="0.2">
      <c r="D329" s="149"/>
    </row>
    <row r="330" spans="4:4" x14ac:dyDescent="0.2">
      <c r="D330" s="149"/>
    </row>
    <row r="331" spans="4:4" x14ac:dyDescent="0.2">
      <c r="D331" s="149"/>
    </row>
    <row r="332" spans="4:4" x14ac:dyDescent="0.2">
      <c r="D332" s="149"/>
    </row>
    <row r="333" spans="4:4" x14ac:dyDescent="0.2">
      <c r="D333" s="149"/>
    </row>
    <row r="334" spans="4:4" x14ac:dyDescent="0.2">
      <c r="D334" s="149"/>
    </row>
    <row r="335" spans="4:4" x14ac:dyDescent="0.2">
      <c r="D335" s="149"/>
    </row>
    <row r="336" spans="4:4" x14ac:dyDescent="0.2">
      <c r="D336" s="149"/>
    </row>
    <row r="337" spans="4:4" x14ac:dyDescent="0.2">
      <c r="D337" s="149"/>
    </row>
    <row r="338" spans="4:4" x14ac:dyDescent="0.2">
      <c r="D338" s="149"/>
    </row>
    <row r="339" spans="4:4" x14ac:dyDescent="0.2">
      <c r="D339" s="149"/>
    </row>
    <row r="340" spans="4:4" x14ac:dyDescent="0.2">
      <c r="D340" s="149"/>
    </row>
    <row r="341" spans="4:4" x14ac:dyDescent="0.2">
      <c r="D341" s="149"/>
    </row>
    <row r="342" spans="4:4" x14ac:dyDescent="0.2">
      <c r="D342" s="149"/>
    </row>
    <row r="343" spans="4:4" x14ac:dyDescent="0.2">
      <c r="D343" s="149"/>
    </row>
    <row r="344" spans="4:4" x14ac:dyDescent="0.2">
      <c r="D344" s="149"/>
    </row>
    <row r="345" spans="4:4" x14ac:dyDescent="0.2">
      <c r="D345" s="149"/>
    </row>
    <row r="346" spans="4:4" x14ac:dyDescent="0.2">
      <c r="D346" s="149"/>
    </row>
    <row r="347" spans="4:4" x14ac:dyDescent="0.2">
      <c r="D347" s="149"/>
    </row>
    <row r="348" spans="4:4" x14ac:dyDescent="0.2">
      <c r="D348" s="149"/>
    </row>
    <row r="349" spans="4:4" x14ac:dyDescent="0.2">
      <c r="D349" s="149"/>
    </row>
    <row r="350" spans="4:4" x14ac:dyDescent="0.2">
      <c r="D350" s="149"/>
    </row>
    <row r="351" spans="4:4" x14ac:dyDescent="0.2">
      <c r="D351" s="149"/>
    </row>
    <row r="352" spans="4:4" x14ac:dyDescent="0.2">
      <c r="D352" s="149"/>
    </row>
    <row r="353" spans="4:4" x14ac:dyDescent="0.2">
      <c r="D353" s="149"/>
    </row>
    <row r="354" spans="4:4" x14ac:dyDescent="0.2">
      <c r="D354" s="149"/>
    </row>
    <row r="355" spans="4:4" x14ac:dyDescent="0.2">
      <c r="D355" s="149"/>
    </row>
    <row r="356" spans="4:4" x14ac:dyDescent="0.2">
      <c r="D356" s="149"/>
    </row>
    <row r="357" spans="4:4" x14ac:dyDescent="0.2">
      <c r="D357" s="149"/>
    </row>
    <row r="358" spans="4:4" x14ac:dyDescent="0.2">
      <c r="D358" s="149"/>
    </row>
    <row r="359" spans="4:4" x14ac:dyDescent="0.2">
      <c r="D359" s="149"/>
    </row>
    <row r="360" spans="4:4" x14ac:dyDescent="0.2">
      <c r="D360" s="149"/>
    </row>
    <row r="361" spans="4:4" x14ac:dyDescent="0.2">
      <c r="D361" s="149"/>
    </row>
    <row r="362" spans="4:4" x14ac:dyDescent="0.2">
      <c r="D362" s="149"/>
    </row>
    <row r="363" spans="4:4" x14ac:dyDescent="0.2">
      <c r="D363" s="149"/>
    </row>
    <row r="364" spans="4:4" x14ac:dyDescent="0.2">
      <c r="D364" s="149"/>
    </row>
    <row r="365" spans="4:4" x14ac:dyDescent="0.2">
      <c r="D365" s="149"/>
    </row>
    <row r="366" spans="4:4" x14ac:dyDescent="0.2">
      <c r="D366" s="149"/>
    </row>
    <row r="367" spans="4:4" x14ac:dyDescent="0.2">
      <c r="D367" s="149"/>
    </row>
    <row r="368" spans="4:4" x14ac:dyDescent="0.2">
      <c r="D368" s="149"/>
    </row>
    <row r="369" spans="4:4" x14ac:dyDescent="0.2">
      <c r="D369" s="149"/>
    </row>
    <row r="370" spans="4:4" x14ac:dyDescent="0.2">
      <c r="D370" s="149"/>
    </row>
    <row r="371" spans="4:4" x14ac:dyDescent="0.2">
      <c r="D371" s="149"/>
    </row>
    <row r="372" spans="4:4" x14ac:dyDescent="0.2">
      <c r="D372" s="149"/>
    </row>
    <row r="373" spans="4:4" x14ac:dyDescent="0.2">
      <c r="D373" s="149"/>
    </row>
    <row r="374" spans="4:4" x14ac:dyDescent="0.2">
      <c r="D374" s="149"/>
    </row>
    <row r="375" spans="4:4" x14ac:dyDescent="0.2">
      <c r="D375" s="149"/>
    </row>
    <row r="376" spans="4:4" x14ac:dyDescent="0.2">
      <c r="D376" s="149"/>
    </row>
    <row r="377" spans="4:4" x14ac:dyDescent="0.2">
      <c r="D377" s="149"/>
    </row>
    <row r="378" spans="4:4" x14ac:dyDescent="0.2">
      <c r="D378" s="149"/>
    </row>
    <row r="379" spans="4:4" x14ac:dyDescent="0.2">
      <c r="D379" s="149"/>
    </row>
    <row r="380" spans="4:4" x14ac:dyDescent="0.2">
      <c r="D380" s="149"/>
    </row>
    <row r="381" spans="4:4" x14ac:dyDescent="0.2">
      <c r="D381" s="149"/>
    </row>
    <row r="382" spans="4:4" x14ac:dyDescent="0.2">
      <c r="D382" s="149"/>
    </row>
    <row r="383" spans="4:4" x14ac:dyDescent="0.2">
      <c r="D383" s="149"/>
    </row>
    <row r="384" spans="4:4" x14ac:dyDescent="0.2">
      <c r="D384" s="149"/>
    </row>
    <row r="385" spans="4:4" x14ac:dyDescent="0.2">
      <c r="D385" s="149"/>
    </row>
    <row r="386" spans="4:4" x14ac:dyDescent="0.2">
      <c r="D386" s="149"/>
    </row>
    <row r="387" spans="4:4" x14ac:dyDescent="0.2">
      <c r="D387" s="149"/>
    </row>
    <row r="388" spans="4:4" x14ac:dyDescent="0.2">
      <c r="D388" s="149"/>
    </row>
    <row r="389" spans="4:4" x14ac:dyDescent="0.2">
      <c r="D389" s="149"/>
    </row>
    <row r="390" spans="4:4" x14ac:dyDescent="0.2">
      <c r="D390" s="149"/>
    </row>
    <row r="391" spans="4:4" x14ac:dyDescent="0.2">
      <c r="D391" s="149"/>
    </row>
    <row r="392" spans="4:4" x14ac:dyDescent="0.2">
      <c r="D392" s="149"/>
    </row>
    <row r="393" spans="4:4" x14ac:dyDescent="0.2">
      <c r="D393" s="149"/>
    </row>
    <row r="394" spans="4:4" x14ac:dyDescent="0.2">
      <c r="D394" s="149"/>
    </row>
    <row r="395" spans="4:4" x14ac:dyDescent="0.2">
      <c r="D395" s="149"/>
    </row>
    <row r="396" spans="4:4" x14ac:dyDescent="0.2">
      <c r="D396" s="149"/>
    </row>
    <row r="397" spans="4:4" x14ac:dyDescent="0.2">
      <c r="D397" s="149"/>
    </row>
    <row r="398" spans="4:4" x14ac:dyDescent="0.2">
      <c r="D398" s="149"/>
    </row>
    <row r="399" spans="4:4" x14ac:dyDescent="0.2">
      <c r="D399" s="149"/>
    </row>
    <row r="400" spans="4:4" x14ac:dyDescent="0.2">
      <c r="D400" s="149"/>
    </row>
    <row r="401" spans="4:4" x14ac:dyDescent="0.2">
      <c r="D401" s="149"/>
    </row>
    <row r="402" spans="4:4" x14ac:dyDescent="0.2">
      <c r="D402" s="149"/>
    </row>
    <row r="403" spans="4:4" x14ac:dyDescent="0.2">
      <c r="D403" s="149"/>
    </row>
    <row r="404" spans="4:4" x14ac:dyDescent="0.2">
      <c r="D404" s="149"/>
    </row>
    <row r="405" spans="4:4" x14ac:dyDescent="0.2">
      <c r="D405" s="149"/>
    </row>
    <row r="406" spans="4:4" x14ac:dyDescent="0.2">
      <c r="D406" s="149"/>
    </row>
    <row r="407" spans="4:4" x14ac:dyDescent="0.2">
      <c r="D407" s="149"/>
    </row>
    <row r="408" spans="4:4" x14ac:dyDescent="0.2">
      <c r="D408" s="149"/>
    </row>
    <row r="409" spans="4:4" x14ac:dyDescent="0.2">
      <c r="D409" s="149"/>
    </row>
    <row r="410" spans="4:4" x14ac:dyDescent="0.2">
      <c r="D410" s="149"/>
    </row>
    <row r="411" spans="4:4" x14ac:dyDescent="0.2">
      <c r="D411" s="149"/>
    </row>
    <row r="412" spans="4:4" x14ac:dyDescent="0.2">
      <c r="D412" s="149"/>
    </row>
    <row r="413" spans="4:4" x14ac:dyDescent="0.2">
      <c r="D413" s="149"/>
    </row>
    <row r="414" spans="4:4" x14ac:dyDescent="0.2">
      <c r="D414" s="149"/>
    </row>
    <row r="415" spans="4:4" x14ac:dyDescent="0.2">
      <c r="D415" s="149"/>
    </row>
    <row r="416" spans="4:4" x14ac:dyDescent="0.2">
      <c r="D416" s="149"/>
    </row>
    <row r="417" spans="4:4" x14ac:dyDescent="0.2">
      <c r="D417" s="149"/>
    </row>
    <row r="418" spans="4:4" x14ac:dyDescent="0.2">
      <c r="D418" s="149"/>
    </row>
    <row r="419" spans="4:4" x14ac:dyDescent="0.2">
      <c r="D419" s="149"/>
    </row>
    <row r="420" spans="4:4" x14ac:dyDescent="0.2">
      <c r="D420" s="149"/>
    </row>
    <row r="421" spans="4:4" x14ac:dyDescent="0.2">
      <c r="D421" s="149"/>
    </row>
    <row r="422" spans="4:4" x14ac:dyDescent="0.2">
      <c r="D422" s="149"/>
    </row>
    <row r="423" spans="4:4" x14ac:dyDescent="0.2">
      <c r="D423" s="149"/>
    </row>
    <row r="424" spans="4:4" x14ac:dyDescent="0.2">
      <c r="D424" s="149"/>
    </row>
    <row r="425" spans="4:4" x14ac:dyDescent="0.2">
      <c r="D425" s="149"/>
    </row>
    <row r="426" spans="4:4" x14ac:dyDescent="0.2">
      <c r="D426" s="149"/>
    </row>
    <row r="427" spans="4:4" x14ac:dyDescent="0.2">
      <c r="D427" s="149"/>
    </row>
    <row r="428" spans="4:4" x14ac:dyDescent="0.2">
      <c r="D428" s="149"/>
    </row>
    <row r="429" spans="4:4" x14ac:dyDescent="0.2">
      <c r="D429" s="149"/>
    </row>
    <row r="430" spans="4:4" x14ac:dyDescent="0.2">
      <c r="D430" s="149"/>
    </row>
    <row r="431" spans="4:4" x14ac:dyDescent="0.2">
      <c r="D431" s="149"/>
    </row>
    <row r="432" spans="4:4" x14ac:dyDescent="0.2">
      <c r="D432" s="149"/>
    </row>
    <row r="433" spans="4:4" x14ac:dyDescent="0.2">
      <c r="D433" s="149"/>
    </row>
    <row r="434" spans="4:4" x14ac:dyDescent="0.2">
      <c r="D434" s="149"/>
    </row>
    <row r="435" spans="4:4" x14ac:dyDescent="0.2">
      <c r="D435" s="149"/>
    </row>
    <row r="436" spans="4:4" x14ac:dyDescent="0.2">
      <c r="D436" s="149"/>
    </row>
    <row r="437" spans="4:4" x14ac:dyDescent="0.2">
      <c r="D437" s="149"/>
    </row>
    <row r="438" spans="4:4" x14ac:dyDescent="0.2">
      <c r="D438" s="149"/>
    </row>
    <row r="439" spans="4:4" x14ac:dyDescent="0.2">
      <c r="D439" s="149"/>
    </row>
    <row r="440" spans="4:4" x14ac:dyDescent="0.2">
      <c r="D440" s="149"/>
    </row>
    <row r="441" spans="4:4" x14ac:dyDescent="0.2">
      <c r="D441" s="149"/>
    </row>
    <row r="442" spans="4:4" x14ac:dyDescent="0.2">
      <c r="D442" s="149"/>
    </row>
    <row r="443" spans="4:4" x14ac:dyDescent="0.2">
      <c r="D443" s="149"/>
    </row>
    <row r="444" spans="4:4" x14ac:dyDescent="0.2">
      <c r="D444" s="149"/>
    </row>
    <row r="445" spans="4:4" x14ac:dyDescent="0.2">
      <c r="D445" s="149"/>
    </row>
    <row r="446" spans="4:4" x14ac:dyDescent="0.2">
      <c r="D446" s="149"/>
    </row>
    <row r="447" spans="4:4" x14ac:dyDescent="0.2">
      <c r="D447" s="149"/>
    </row>
    <row r="448" spans="4:4" x14ac:dyDescent="0.2">
      <c r="D448" s="149"/>
    </row>
    <row r="449" spans="4:4" x14ac:dyDescent="0.2">
      <c r="D449" s="149"/>
    </row>
    <row r="450" spans="4:4" x14ac:dyDescent="0.2">
      <c r="D450" s="149"/>
    </row>
    <row r="451" spans="4:4" x14ac:dyDescent="0.2">
      <c r="D451" s="149"/>
    </row>
    <row r="452" spans="4:4" x14ac:dyDescent="0.2">
      <c r="D452" s="149"/>
    </row>
    <row r="453" spans="4:4" x14ac:dyDescent="0.2">
      <c r="D453" s="149"/>
    </row>
    <row r="454" spans="4:4" x14ac:dyDescent="0.2">
      <c r="D454" s="149"/>
    </row>
    <row r="455" spans="4:4" x14ac:dyDescent="0.2">
      <c r="D455" s="149"/>
    </row>
    <row r="456" spans="4:4" x14ac:dyDescent="0.2">
      <c r="D456" s="149"/>
    </row>
    <row r="457" spans="4:4" x14ac:dyDescent="0.2">
      <c r="D457" s="149"/>
    </row>
    <row r="458" spans="4:4" x14ac:dyDescent="0.2">
      <c r="D458" s="149"/>
    </row>
    <row r="459" spans="4:4" x14ac:dyDescent="0.2">
      <c r="D459" s="149"/>
    </row>
    <row r="460" spans="4:4" x14ac:dyDescent="0.2">
      <c r="D460" s="149"/>
    </row>
    <row r="461" spans="4:4" x14ac:dyDescent="0.2">
      <c r="D461" s="149"/>
    </row>
    <row r="462" spans="4:4" x14ac:dyDescent="0.2">
      <c r="D462" s="149"/>
    </row>
    <row r="463" spans="4:4" x14ac:dyDescent="0.2">
      <c r="D463" s="149"/>
    </row>
    <row r="464" spans="4:4" x14ac:dyDescent="0.2">
      <c r="D464" s="149"/>
    </row>
    <row r="465" spans="4:4" x14ac:dyDescent="0.2">
      <c r="D465" s="149"/>
    </row>
    <row r="466" spans="4:4" x14ac:dyDescent="0.2">
      <c r="D466" s="149"/>
    </row>
    <row r="467" spans="4:4" x14ac:dyDescent="0.2">
      <c r="D467" s="149"/>
    </row>
    <row r="468" spans="4:4" x14ac:dyDescent="0.2">
      <c r="D468" s="149"/>
    </row>
    <row r="469" spans="4:4" x14ac:dyDescent="0.2">
      <c r="D469" s="149"/>
    </row>
    <row r="470" spans="4:4" x14ac:dyDescent="0.2">
      <c r="D470" s="149"/>
    </row>
    <row r="471" spans="4:4" x14ac:dyDescent="0.2">
      <c r="D471" s="149"/>
    </row>
    <row r="472" spans="4:4" x14ac:dyDescent="0.2">
      <c r="D472" s="149"/>
    </row>
    <row r="473" spans="4:4" x14ac:dyDescent="0.2">
      <c r="D473" s="149"/>
    </row>
    <row r="474" spans="4:4" x14ac:dyDescent="0.2">
      <c r="D474" s="149"/>
    </row>
    <row r="475" spans="4:4" x14ac:dyDescent="0.2">
      <c r="D475" s="149"/>
    </row>
    <row r="476" spans="4:4" x14ac:dyDescent="0.2">
      <c r="D476" s="149"/>
    </row>
    <row r="477" spans="4:4" x14ac:dyDescent="0.2">
      <c r="D477" s="149"/>
    </row>
    <row r="478" spans="4:4" x14ac:dyDescent="0.2">
      <c r="D478" s="149"/>
    </row>
    <row r="479" spans="4:4" x14ac:dyDescent="0.2">
      <c r="D479" s="149"/>
    </row>
    <row r="480" spans="4:4" x14ac:dyDescent="0.2">
      <c r="D480" s="149"/>
    </row>
    <row r="481" spans="4:4" x14ac:dyDescent="0.2">
      <c r="D481" s="149"/>
    </row>
    <row r="482" spans="4:4" x14ac:dyDescent="0.2">
      <c r="D482" s="149"/>
    </row>
    <row r="483" spans="4:4" x14ac:dyDescent="0.2">
      <c r="D483" s="149"/>
    </row>
    <row r="484" spans="4:4" x14ac:dyDescent="0.2">
      <c r="D484" s="149"/>
    </row>
    <row r="485" spans="4:4" x14ac:dyDescent="0.2">
      <c r="D485" s="149"/>
    </row>
    <row r="486" spans="4:4" x14ac:dyDescent="0.2">
      <c r="D486" s="149"/>
    </row>
    <row r="487" spans="4:4" x14ac:dyDescent="0.2">
      <c r="D487" s="149"/>
    </row>
    <row r="488" spans="4:4" x14ac:dyDescent="0.2">
      <c r="D488" s="149"/>
    </row>
    <row r="489" spans="4:4" x14ac:dyDescent="0.2">
      <c r="D489" s="149"/>
    </row>
    <row r="490" spans="4:4" x14ac:dyDescent="0.2">
      <c r="D490" s="149"/>
    </row>
    <row r="491" spans="4:4" x14ac:dyDescent="0.2">
      <c r="D491" s="149"/>
    </row>
    <row r="492" spans="4:4" x14ac:dyDescent="0.2">
      <c r="D492" s="149"/>
    </row>
    <row r="493" spans="4:4" x14ac:dyDescent="0.2">
      <c r="D493" s="149"/>
    </row>
    <row r="494" spans="4:4" x14ac:dyDescent="0.2">
      <c r="D494" s="149"/>
    </row>
    <row r="495" spans="4:4" x14ac:dyDescent="0.2">
      <c r="D495" s="149"/>
    </row>
    <row r="496" spans="4:4" x14ac:dyDescent="0.2">
      <c r="D496" s="149"/>
    </row>
    <row r="497" spans="4:4" x14ac:dyDescent="0.2">
      <c r="D497" s="149"/>
    </row>
    <row r="498" spans="4:4" x14ac:dyDescent="0.2">
      <c r="D498" s="149"/>
    </row>
    <row r="499" spans="4:4" x14ac:dyDescent="0.2">
      <c r="D499" s="149"/>
    </row>
    <row r="500" spans="4:4" x14ac:dyDescent="0.2">
      <c r="D500" s="149"/>
    </row>
    <row r="501" spans="4:4" x14ac:dyDescent="0.2">
      <c r="D501" s="149"/>
    </row>
    <row r="502" spans="4:4" x14ac:dyDescent="0.2">
      <c r="D502" s="149"/>
    </row>
    <row r="503" spans="4:4" x14ac:dyDescent="0.2">
      <c r="D503" s="149"/>
    </row>
    <row r="504" spans="4:4" x14ac:dyDescent="0.2">
      <c r="D504" s="149"/>
    </row>
    <row r="505" spans="4:4" x14ac:dyDescent="0.2">
      <c r="D505" s="149"/>
    </row>
    <row r="506" spans="4:4" x14ac:dyDescent="0.2">
      <c r="D506" s="149"/>
    </row>
    <row r="507" spans="4:4" x14ac:dyDescent="0.2">
      <c r="D507" s="149"/>
    </row>
    <row r="508" spans="4:4" x14ac:dyDescent="0.2">
      <c r="D508" s="149"/>
    </row>
    <row r="509" spans="4:4" x14ac:dyDescent="0.2">
      <c r="D509" s="149"/>
    </row>
    <row r="510" spans="4:4" x14ac:dyDescent="0.2">
      <c r="D510" s="149"/>
    </row>
    <row r="511" spans="4:4" x14ac:dyDescent="0.2">
      <c r="D511" s="149"/>
    </row>
    <row r="512" spans="4:4" x14ac:dyDescent="0.2">
      <c r="D512" s="149"/>
    </row>
    <row r="513" spans="4:4" x14ac:dyDescent="0.2">
      <c r="D513" s="149"/>
    </row>
    <row r="514" spans="4:4" x14ac:dyDescent="0.2">
      <c r="D514" s="149"/>
    </row>
    <row r="515" spans="4:4" x14ac:dyDescent="0.2">
      <c r="D515" s="149"/>
    </row>
    <row r="516" spans="4:4" x14ac:dyDescent="0.2">
      <c r="D516" s="149"/>
    </row>
    <row r="517" spans="4:4" x14ac:dyDescent="0.2">
      <c r="D517" s="149"/>
    </row>
    <row r="518" spans="4:4" x14ac:dyDescent="0.2">
      <c r="D518" s="149"/>
    </row>
    <row r="519" spans="4:4" x14ac:dyDescent="0.2">
      <c r="D519" s="149"/>
    </row>
    <row r="520" spans="4:4" x14ac:dyDescent="0.2">
      <c r="D520" s="149"/>
    </row>
    <row r="521" spans="4:4" x14ac:dyDescent="0.2">
      <c r="D521" s="149"/>
    </row>
    <row r="522" spans="4:4" x14ac:dyDescent="0.2">
      <c r="D522" s="149"/>
    </row>
    <row r="523" spans="4:4" x14ac:dyDescent="0.2">
      <c r="D523" s="149"/>
    </row>
    <row r="524" spans="4:4" x14ac:dyDescent="0.2">
      <c r="D524" s="149"/>
    </row>
    <row r="525" spans="4:4" x14ac:dyDescent="0.2">
      <c r="D525" s="149"/>
    </row>
    <row r="526" spans="4:4" x14ac:dyDescent="0.2">
      <c r="D526" s="149"/>
    </row>
    <row r="527" spans="4:4" x14ac:dyDescent="0.2">
      <c r="D527" s="149"/>
    </row>
    <row r="528" spans="4:4" x14ac:dyDescent="0.2">
      <c r="D528" s="149"/>
    </row>
    <row r="529" spans="4:4" x14ac:dyDescent="0.2">
      <c r="D529" s="149"/>
    </row>
    <row r="530" spans="4:4" x14ac:dyDescent="0.2">
      <c r="D530" s="149"/>
    </row>
    <row r="531" spans="4:4" x14ac:dyDescent="0.2">
      <c r="D531" s="149"/>
    </row>
    <row r="532" spans="4:4" x14ac:dyDescent="0.2">
      <c r="D532" s="149"/>
    </row>
    <row r="533" spans="4:4" x14ac:dyDescent="0.2">
      <c r="D533" s="149"/>
    </row>
    <row r="534" spans="4:4" x14ac:dyDescent="0.2">
      <c r="D534" s="149"/>
    </row>
    <row r="535" spans="4:4" x14ac:dyDescent="0.2">
      <c r="D535" s="149"/>
    </row>
    <row r="536" spans="4:4" x14ac:dyDescent="0.2">
      <c r="D536" s="149"/>
    </row>
    <row r="537" spans="4:4" x14ac:dyDescent="0.2">
      <c r="D537" s="149"/>
    </row>
    <row r="538" spans="4:4" x14ac:dyDescent="0.2">
      <c r="D538" s="149"/>
    </row>
    <row r="539" spans="4:4" x14ac:dyDescent="0.2">
      <c r="D539" s="149"/>
    </row>
    <row r="540" spans="4:4" x14ac:dyDescent="0.2">
      <c r="D540" s="149"/>
    </row>
    <row r="541" spans="4:4" x14ac:dyDescent="0.2">
      <c r="D541" s="149"/>
    </row>
    <row r="542" spans="4:4" x14ac:dyDescent="0.2">
      <c r="D542" s="149"/>
    </row>
    <row r="543" spans="4:4" x14ac:dyDescent="0.2">
      <c r="D543" s="149"/>
    </row>
    <row r="544" spans="4:4" x14ac:dyDescent="0.2">
      <c r="D544" s="149"/>
    </row>
    <row r="545" spans="4:4" x14ac:dyDescent="0.2">
      <c r="D545" s="149"/>
    </row>
    <row r="546" spans="4:4" x14ac:dyDescent="0.2">
      <c r="D546" s="149"/>
    </row>
    <row r="547" spans="4:4" x14ac:dyDescent="0.2">
      <c r="D547" s="149"/>
    </row>
    <row r="548" spans="4:4" x14ac:dyDescent="0.2">
      <c r="D548" s="149"/>
    </row>
    <row r="549" spans="4:4" x14ac:dyDescent="0.2">
      <c r="D549" s="149"/>
    </row>
    <row r="550" spans="4:4" x14ac:dyDescent="0.2">
      <c r="D550" s="149"/>
    </row>
    <row r="551" spans="4:4" x14ac:dyDescent="0.2">
      <c r="D551" s="149"/>
    </row>
    <row r="552" spans="4:4" x14ac:dyDescent="0.2">
      <c r="D552" s="149"/>
    </row>
    <row r="553" spans="4:4" x14ac:dyDescent="0.2">
      <c r="D553" s="149"/>
    </row>
    <row r="554" spans="4:4" x14ac:dyDescent="0.2">
      <c r="D554" s="149"/>
    </row>
    <row r="555" spans="4:4" x14ac:dyDescent="0.2">
      <c r="D555" s="149"/>
    </row>
    <row r="556" spans="4:4" x14ac:dyDescent="0.2">
      <c r="D556" s="149"/>
    </row>
    <row r="557" spans="4:4" x14ac:dyDescent="0.2">
      <c r="D557" s="149"/>
    </row>
    <row r="558" spans="4:4" x14ac:dyDescent="0.2">
      <c r="D558" s="149"/>
    </row>
    <row r="559" spans="4:4" x14ac:dyDescent="0.2">
      <c r="D559" s="149"/>
    </row>
    <row r="560" spans="4:4" x14ac:dyDescent="0.2">
      <c r="D560" s="149"/>
    </row>
    <row r="561" spans="4:4" x14ac:dyDescent="0.2">
      <c r="D561" s="149"/>
    </row>
    <row r="562" spans="4:4" x14ac:dyDescent="0.2">
      <c r="D562" s="149"/>
    </row>
    <row r="563" spans="4:4" x14ac:dyDescent="0.2">
      <c r="D563" s="149"/>
    </row>
    <row r="564" spans="4:4" x14ac:dyDescent="0.2">
      <c r="D564" s="149"/>
    </row>
    <row r="565" spans="4:4" x14ac:dyDescent="0.2">
      <c r="D565" s="149"/>
    </row>
    <row r="566" spans="4:4" x14ac:dyDescent="0.2">
      <c r="D566" s="149"/>
    </row>
    <row r="567" spans="4:4" x14ac:dyDescent="0.2">
      <c r="D567" s="149"/>
    </row>
    <row r="568" spans="4:4" x14ac:dyDescent="0.2">
      <c r="D568" s="149"/>
    </row>
    <row r="569" spans="4:4" x14ac:dyDescent="0.2">
      <c r="D569" s="149"/>
    </row>
    <row r="570" spans="4:4" x14ac:dyDescent="0.2">
      <c r="D570" s="149"/>
    </row>
    <row r="571" spans="4:4" x14ac:dyDescent="0.2">
      <c r="D571" s="149"/>
    </row>
    <row r="572" spans="4:4" x14ac:dyDescent="0.2">
      <c r="D572" s="149"/>
    </row>
    <row r="573" spans="4:4" x14ac:dyDescent="0.2">
      <c r="D573" s="149"/>
    </row>
    <row r="574" spans="4:4" x14ac:dyDescent="0.2">
      <c r="D574" s="149"/>
    </row>
    <row r="575" spans="4:4" x14ac:dyDescent="0.2">
      <c r="D575" s="149"/>
    </row>
    <row r="576" spans="4:4" x14ac:dyDescent="0.2">
      <c r="D576" s="149"/>
    </row>
    <row r="577" spans="4:4" x14ac:dyDescent="0.2">
      <c r="D577" s="149"/>
    </row>
    <row r="578" spans="4:4" x14ac:dyDescent="0.2">
      <c r="D578" s="149"/>
    </row>
    <row r="579" spans="4:4" x14ac:dyDescent="0.2">
      <c r="D579" s="149"/>
    </row>
    <row r="580" spans="4:4" x14ac:dyDescent="0.2">
      <c r="D580" s="149"/>
    </row>
    <row r="581" spans="4:4" x14ac:dyDescent="0.2">
      <c r="D581" s="149"/>
    </row>
    <row r="582" spans="4:4" x14ac:dyDescent="0.2">
      <c r="D582" s="149"/>
    </row>
    <row r="583" spans="4:4" x14ac:dyDescent="0.2">
      <c r="D583" s="149"/>
    </row>
    <row r="584" spans="4:4" x14ac:dyDescent="0.2">
      <c r="D584" s="149"/>
    </row>
    <row r="585" spans="4:4" x14ac:dyDescent="0.2">
      <c r="D585" s="149"/>
    </row>
    <row r="586" spans="4:4" x14ac:dyDescent="0.2">
      <c r="D586" s="149"/>
    </row>
    <row r="587" spans="4:4" x14ac:dyDescent="0.2">
      <c r="D587" s="149"/>
    </row>
    <row r="588" spans="4:4" x14ac:dyDescent="0.2">
      <c r="D588" s="149"/>
    </row>
    <row r="589" spans="4:4" x14ac:dyDescent="0.2">
      <c r="D589" s="149"/>
    </row>
    <row r="590" spans="4:4" x14ac:dyDescent="0.2">
      <c r="D590" s="149"/>
    </row>
    <row r="591" spans="4:4" x14ac:dyDescent="0.2">
      <c r="D591" s="149"/>
    </row>
    <row r="592" spans="4:4" x14ac:dyDescent="0.2">
      <c r="D592" s="149"/>
    </row>
    <row r="593" spans="4:4" x14ac:dyDescent="0.2">
      <c r="D593" s="149"/>
    </row>
    <row r="594" spans="4:4" x14ac:dyDescent="0.2">
      <c r="D594" s="149"/>
    </row>
    <row r="595" spans="4:4" x14ac:dyDescent="0.2">
      <c r="D595" s="149"/>
    </row>
    <row r="596" spans="4:4" x14ac:dyDescent="0.2">
      <c r="D596" s="149"/>
    </row>
    <row r="597" spans="4:4" x14ac:dyDescent="0.2">
      <c r="D597" s="149"/>
    </row>
    <row r="598" spans="4:4" x14ac:dyDescent="0.2">
      <c r="D598" s="149"/>
    </row>
    <row r="599" spans="4:4" x14ac:dyDescent="0.2">
      <c r="D599" s="149"/>
    </row>
    <row r="600" spans="4:4" x14ac:dyDescent="0.2">
      <c r="D600" s="149"/>
    </row>
    <row r="601" spans="4:4" x14ac:dyDescent="0.2">
      <c r="D601" s="149"/>
    </row>
    <row r="602" spans="4:4" x14ac:dyDescent="0.2">
      <c r="D602" s="149"/>
    </row>
    <row r="603" spans="4:4" x14ac:dyDescent="0.2">
      <c r="D603" s="149"/>
    </row>
    <row r="604" spans="4:4" x14ac:dyDescent="0.2">
      <c r="D604" s="149"/>
    </row>
    <row r="605" spans="4:4" x14ac:dyDescent="0.2">
      <c r="D605" s="149"/>
    </row>
    <row r="606" spans="4:4" x14ac:dyDescent="0.2">
      <c r="D606" s="149"/>
    </row>
    <row r="607" spans="4:4" x14ac:dyDescent="0.2">
      <c r="D607" s="149"/>
    </row>
    <row r="608" spans="4:4" x14ac:dyDescent="0.2">
      <c r="D608" s="149"/>
    </row>
    <row r="609" spans="4:4" x14ac:dyDescent="0.2">
      <c r="D609" s="149"/>
    </row>
    <row r="610" spans="4:4" x14ac:dyDescent="0.2">
      <c r="D610" s="149"/>
    </row>
    <row r="611" spans="4:4" x14ac:dyDescent="0.2">
      <c r="D611" s="149"/>
    </row>
    <row r="612" spans="4:4" x14ac:dyDescent="0.2">
      <c r="D612" s="149"/>
    </row>
    <row r="613" spans="4:4" x14ac:dyDescent="0.2">
      <c r="D613" s="149"/>
    </row>
    <row r="614" spans="4:4" x14ac:dyDescent="0.2">
      <c r="D614" s="149"/>
    </row>
    <row r="615" spans="4:4" x14ac:dyDescent="0.2">
      <c r="D615" s="149"/>
    </row>
    <row r="616" spans="4:4" x14ac:dyDescent="0.2">
      <c r="D616" s="149"/>
    </row>
    <row r="617" spans="4:4" x14ac:dyDescent="0.2">
      <c r="D617" s="149"/>
    </row>
    <row r="618" spans="4:4" x14ac:dyDescent="0.2">
      <c r="D618" s="149"/>
    </row>
    <row r="619" spans="4:4" x14ac:dyDescent="0.2">
      <c r="D619" s="149"/>
    </row>
    <row r="620" spans="4:4" x14ac:dyDescent="0.2">
      <c r="D620" s="149"/>
    </row>
    <row r="621" spans="4:4" x14ac:dyDescent="0.2">
      <c r="D621" s="149"/>
    </row>
    <row r="622" spans="4:4" x14ac:dyDescent="0.2">
      <c r="D622" s="149"/>
    </row>
    <row r="623" spans="4:4" x14ac:dyDescent="0.2">
      <c r="D623" s="149"/>
    </row>
    <row r="624" spans="4:4" x14ac:dyDescent="0.2">
      <c r="D624" s="149"/>
    </row>
    <row r="625" spans="4:4" x14ac:dyDescent="0.2">
      <c r="D625" s="149"/>
    </row>
    <row r="626" spans="4:4" x14ac:dyDescent="0.2">
      <c r="D626" s="149"/>
    </row>
    <row r="627" spans="4:4" x14ac:dyDescent="0.2">
      <c r="D627" s="149"/>
    </row>
    <row r="628" spans="4:4" x14ac:dyDescent="0.2">
      <c r="D628" s="149"/>
    </row>
    <row r="629" spans="4:4" x14ac:dyDescent="0.2">
      <c r="D629" s="149"/>
    </row>
    <row r="630" spans="4:4" x14ac:dyDescent="0.2">
      <c r="D630" s="149"/>
    </row>
    <row r="631" spans="4:4" x14ac:dyDescent="0.2">
      <c r="D631" s="149"/>
    </row>
    <row r="632" spans="4:4" x14ac:dyDescent="0.2">
      <c r="D632" s="149"/>
    </row>
    <row r="633" spans="4:4" x14ac:dyDescent="0.2">
      <c r="D633" s="149"/>
    </row>
    <row r="634" spans="4:4" x14ac:dyDescent="0.2">
      <c r="D634" s="149"/>
    </row>
    <row r="635" spans="4:4" x14ac:dyDescent="0.2">
      <c r="D635" s="149"/>
    </row>
    <row r="636" spans="4:4" x14ac:dyDescent="0.2">
      <c r="D636" s="149"/>
    </row>
    <row r="637" spans="4:4" x14ac:dyDescent="0.2">
      <c r="D637" s="149"/>
    </row>
    <row r="638" spans="4:4" x14ac:dyDescent="0.2">
      <c r="D638" s="149"/>
    </row>
    <row r="639" spans="4:4" x14ac:dyDescent="0.2">
      <c r="D639" s="149"/>
    </row>
    <row r="640" spans="4:4" x14ac:dyDescent="0.2">
      <c r="D640" s="149"/>
    </row>
    <row r="641" spans="4:4" x14ac:dyDescent="0.2">
      <c r="D641" s="149"/>
    </row>
    <row r="642" spans="4:4" x14ac:dyDescent="0.2">
      <c r="D642" s="149"/>
    </row>
    <row r="643" spans="4:4" x14ac:dyDescent="0.2">
      <c r="D643" s="149"/>
    </row>
    <row r="644" spans="4:4" x14ac:dyDescent="0.2">
      <c r="D644" s="149"/>
    </row>
    <row r="645" spans="4:4" x14ac:dyDescent="0.2">
      <c r="D645" s="149"/>
    </row>
    <row r="646" spans="4:4" x14ac:dyDescent="0.2">
      <c r="D646" s="149"/>
    </row>
    <row r="647" spans="4:4" x14ac:dyDescent="0.2">
      <c r="D647" s="149"/>
    </row>
    <row r="648" spans="4:4" x14ac:dyDescent="0.2">
      <c r="D648" s="149"/>
    </row>
    <row r="649" spans="4:4" x14ac:dyDescent="0.2">
      <c r="D649" s="149"/>
    </row>
    <row r="650" spans="4:4" x14ac:dyDescent="0.2">
      <c r="D650" s="149"/>
    </row>
    <row r="651" spans="4:4" x14ac:dyDescent="0.2">
      <c r="D651" s="149"/>
    </row>
    <row r="652" spans="4:4" x14ac:dyDescent="0.2">
      <c r="D652" s="149"/>
    </row>
    <row r="653" spans="4:4" x14ac:dyDescent="0.2">
      <c r="D653" s="149"/>
    </row>
    <row r="654" spans="4:4" x14ac:dyDescent="0.2">
      <c r="D654" s="149"/>
    </row>
    <row r="655" spans="4:4" x14ac:dyDescent="0.2">
      <c r="D655" s="149"/>
    </row>
    <row r="656" spans="4:4" x14ac:dyDescent="0.2">
      <c r="D656" s="149"/>
    </row>
    <row r="657" spans="4:4" x14ac:dyDescent="0.2">
      <c r="D657" s="149"/>
    </row>
    <row r="658" spans="4:4" x14ac:dyDescent="0.2">
      <c r="D658" s="149"/>
    </row>
    <row r="659" spans="4:4" x14ac:dyDescent="0.2">
      <c r="D659" s="149"/>
    </row>
    <row r="660" spans="4:4" x14ac:dyDescent="0.2">
      <c r="D660" s="149"/>
    </row>
    <row r="661" spans="4:4" x14ac:dyDescent="0.2">
      <c r="D661" s="149"/>
    </row>
    <row r="662" spans="4:4" x14ac:dyDescent="0.2">
      <c r="D662" s="149"/>
    </row>
    <row r="663" spans="4:4" x14ac:dyDescent="0.2">
      <c r="D663" s="149"/>
    </row>
    <row r="664" spans="4:4" x14ac:dyDescent="0.2">
      <c r="D664" s="149"/>
    </row>
    <row r="665" spans="4:4" x14ac:dyDescent="0.2">
      <c r="D665" s="149"/>
    </row>
    <row r="666" spans="4:4" x14ac:dyDescent="0.2">
      <c r="D666" s="149"/>
    </row>
    <row r="667" spans="4:4" x14ac:dyDescent="0.2">
      <c r="D667" s="149"/>
    </row>
    <row r="668" spans="4:4" x14ac:dyDescent="0.2">
      <c r="D668" s="149"/>
    </row>
    <row r="669" spans="4:4" x14ac:dyDescent="0.2">
      <c r="D669" s="149"/>
    </row>
    <row r="670" spans="4:4" x14ac:dyDescent="0.2">
      <c r="D670" s="149"/>
    </row>
    <row r="671" spans="4:4" x14ac:dyDescent="0.2">
      <c r="D671" s="149"/>
    </row>
    <row r="672" spans="4:4" x14ac:dyDescent="0.2">
      <c r="D672" s="149"/>
    </row>
    <row r="673" spans="4:4" x14ac:dyDescent="0.2">
      <c r="D673" s="149"/>
    </row>
    <row r="674" spans="4:4" x14ac:dyDescent="0.2">
      <c r="D674" s="149"/>
    </row>
    <row r="675" spans="4:4" x14ac:dyDescent="0.2">
      <c r="D675" s="149"/>
    </row>
    <row r="676" spans="4:4" x14ac:dyDescent="0.2">
      <c r="D676" s="149"/>
    </row>
    <row r="677" spans="4:4" x14ac:dyDescent="0.2">
      <c r="D677" s="149"/>
    </row>
    <row r="678" spans="4:4" x14ac:dyDescent="0.2">
      <c r="D678" s="149"/>
    </row>
    <row r="679" spans="4:4" x14ac:dyDescent="0.2">
      <c r="D679" s="149"/>
    </row>
    <row r="680" spans="4:4" x14ac:dyDescent="0.2">
      <c r="D680" s="149"/>
    </row>
    <row r="681" spans="4:4" x14ac:dyDescent="0.2">
      <c r="D681" s="149"/>
    </row>
    <row r="682" spans="4:4" x14ac:dyDescent="0.2">
      <c r="D682" s="149"/>
    </row>
    <row r="683" spans="4:4" x14ac:dyDescent="0.2">
      <c r="D683" s="149"/>
    </row>
    <row r="684" spans="4:4" x14ac:dyDescent="0.2">
      <c r="D684" s="149"/>
    </row>
    <row r="685" spans="4:4" x14ac:dyDescent="0.2">
      <c r="D685" s="149"/>
    </row>
    <row r="686" spans="4:4" x14ac:dyDescent="0.2">
      <c r="D686" s="149"/>
    </row>
    <row r="687" spans="4:4" x14ac:dyDescent="0.2">
      <c r="D687" s="149"/>
    </row>
    <row r="688" spans="4:4" x14ac:dyDescent="0.2">
      <c r="D688" s="149"/>
    </row>
    <row r="689" spans="4:4" x14ac:dyDescent="0.2">
      <c r="D689" s="149"/>
    </row>
    <row r="690" spans="4:4" x14ac:dyDescent="0.2">
      <c r="D690" s="149"/>
    </row>
    <row r="691" spans="4:4" x14ac:dyDescent="0.2">
      <c r="D691" s="149"/>
    </row>
    <row r="692" spans="4:4" x14ac:dyDescent="0.2">
      <c r="D692" s="149"/>
    </row>
    <row r="693" spans="4:4" x14ac:dyDescent="0.2">
      <c r="D693" s="149"/>
    </row>
    <row r="694" spans="4:4" x14ac:dyDescent="0.2">
      <c r="D694" s="149"/>
    </row>
    <row r="695" spans="4:4" x14ac:dyDescent="0.2">
      <c r="D695" s="149"/>
    </row>
    <row r="696" spans="4:4" x14ac:dyDescent="0.2">
      <c r="D696" s="149"/>
    </row>
    <row r="697" spans="4:4" x14ac:dyDescent="0.2">
      <c r="D697" s="149"/>
    </row>
    <row r="698" spans="4:4" x14ac:dyDescent="0.2">
      <c r="D698" s="149"/>
    </row>
    <row r="699" spans="4:4" x14ac:dyDescent="0.2">
      <c r="D699" s="149"/>
    </row>
    <row r="700" spans="4:4" x14ac:dyDescent="0.2">
      <c r="D700" s="149"/>
    </row>
    <row r="701" spans="4:4" x14ac:dyDescent="0.2">
      <c r="D701" s="149"/>
    </row>
    <row r="702" spans="4:4" x14ac:dyDescent="0.2">
      <c r="D702" s="149"/>
    </row>
    <row r="703" spans="4:4" x14ac:dyDescent="0.2">
      <c r="D703" s="149"/>
    </row>
    <row r="704" spans="4:4" x14ac:dyDescent="0.2">
      <c r="D704" s="149"/>
    </row>
    <row r="705" spans="4:4" x14ac:dyDescent="0.2">
      <c r="D705" s="149"/>
    </row>
    <row r="706" spans="4:4" x14ac:dyDescent="0.2">
      <c r="D706" s="149"/>
    </row>
    <row r="707" spans="4:4" x14ac:dyDescent="0.2">
      <c r="D707" s="149"/>
    </row>
    <row r="708" spans="4:4" x14ac:dyDescent="0.2">
      <c r="D708" s="149"/>
    </row>
    <row r="709" spans="4:4" x14ac:dyDescent="0.2">
      <c r="D709" s="149"/>
    </row>
    <row r="710" spans="4:4" x14ac:dyDescent="0.2">
      <c r="D710" s="149"/>
    </row>
    <row r="711" spans="4:4" x14ac:dyDescent="0.2">
      <c r="D711" s="149"/>
    </row>
    <row r="712" spans="4:4" x14ac:dyDescent="0.2">
      <c r="D712" s="149"/>
    </row>
    <row r="713" spans="4:4" x14ac:dyDescent="0.2">
      <c r="D713" s="149"/>
    </row>
    <row r="714" spans="4:4" x14ac:dyDescent="0.2">
      <c r="D714" s="149"/>
    </row>
    <row r="715" spans="4:4" x14ac:dyDescent="0.2">
      <c r="D715" s="149"/>
    </row>
    <row r="716" spans="4:4" x14ac:dyDescent="0.2">
      <c r="D716" s="149"/>
    </row>
    <row r="717" spans="4:4" x14ac:dyDescent="0.2">
      <c r="D717" s="149"/>
    </row>
    <row r="718" spans="4:4" x14ac:dyDescent="0.2">
      <c r="D718" s="149"/>
    </row>
    <row r="719" spans="4:4" x14ac:dyDescent="0.2">
      <c r="D719" s="149"/>
    </row>
    <row r="720" spans="4:4" x14ac:dyDescent="0.2">
      <c r="D720" s="149"/>
    </row>
    <row r="721" spans="4:4" x14ac:dyDescent="0.2">
      <c r="D721" s="149"/>
    </row>
    <row r="722" spans="4:4" x14ac:dyDescent="0.2">
      <c r="D722" s="149"/>
    </row>
    <row r="723" spans="4:4" x14ac:dyDescent="0.2">
      <c r="D723" s="149"/>
    </row>
    <row r="724" spans="4:4" x14ac:dyDescent="0.2">
      <c r="D724" s="149"/>
    </row>
    <row r="725" spans="4:4" x14ac:dyDescent="0.2">
      <c r="D725" s="149"/>
    </row>
    <row r="726" spans="4:4" x14ac:dyDescent="0.2">
      <c r="D726" s="149"/>
    </row>
    <row r="727" spans="4:4" x14ac:dyDescent="0.2">
      <c r="D727" s="149"/>
    </row>
    <row r="728" spans="4:4" x14ac:dyDescent="0.2">
      <c r="D728" s="149"/>
    </row>
    <row r="729" spans="4:4" x14ac:dyDescent="0.2">
      <c r="D729" s="149"/>
    </row>
    <row r="730" spans="4:4" x14ac:dyDescent="0.2">
      <c r="D730" s="149"/>
    </row>
    <row r="731" spans="4:4" x14ac:dyDescent="0.2">
      <c r="D731" s="149"/>
    </row>
    <row r="732" spans="4:4" x14ac:dyDescent="0.2">
      <c r="D732" s="149"/>
    </row>
    <row r="733" spans="4:4" x14ac:dyDescent="0.2">
      <c r="D733" s="149"/>
    </row>
    <row r="734" spans="4:4" x14ac:dyDescent="0.2">
      <c r="D734" s="149"/>
    </row>
    <row r="735" spans="4:4" x14ac:dyDescent="0.2">
      <c r="D735" s="149"/>
    </row>
    <row r="736" spans="4:4" x14ac:dyDescent="0.2">
      <c r="D736" s="149"/>
    </row>
    <row r="737" spans="4:4" x14ac:dyDescent="0.2">
      <c r="D737" s="149"/>
    </row>
    <row r="738" spans="4:4" x14ac:dyDescent="0.2">
      <c r="D738" s="149"/>
    </row>
    <row r="739" spans="4:4" x14ac:dyDescent="0.2">
      <c r="D739" s="149"/>
    </row>
    <row r="740" spans="4:4" x14ac:dyDescent="0.2">
      <c r="D740" s="149"/>
    </row>
    <row r="741" spans="4:4" x14ac:dyDescent="0.2">
      <c r="D741" s="149"/>
    </row>
    <row r="742" spans="4:4" x14ac:dyDescent="0.2">
      <c r="D742" s="149"/>
    </row>
    <row r="743" spans="4:4" x14ac:dyDescent="0.2">
      <c r="D743" s="149"/>
    </row>
    <row r="744" spans="4:4" x14ac:dyDescent="0.2">
      <c r="D744" s="149"/>
    </row>
    <row r="745" spans="4:4" x14ac:dyDescent="0.2">
      <c r="D745" s="149"/>
    </row>
    <row r="746" spans="4:4" x14ac:dyDescent="0.2">
      <c r="D746" s="149"/>
    </row>
    <row r="747" spans="4:4" x14ac:dyDescent="0.2">
      <c r="D747" s="149"/>
    </row>
    <row r="748" spans="4:4" x14ac:dyDescent="0.2">
      <c r="D748" s="149"/>
    </row>
    <row r="749" spans="4:4" x14ac:dyDescent="0.2">
      <c r="D749" s="149"/>
    </row>
    <row r="750" spans="4:4" x14ac:dyDescent="0.2">
      <c r="D750" s="149"/>
    </row>
    <row r="751" spans="4:4" x14ac:dyDescent="0.2">
      <c r="D751" s="149"/>
    </row>
    <row r="752" spans="4:4" x14ac:dyDescent="0.2">
      <c r="D752" s="149"/>
    </row>
    <row r="753" spans="4:4" x14ac:dyDescent="0.2">
      <c r="D753" s="149"/>
    </row>
    <row r="754" spans="4:4" x14ac:dyDescent="0.2">
      <c r="D754" s="149"/>
    </row>
    <row r="755" spans="4:4" x14ac:dyDescent="0.2">
      <c r="D755" s="149"/>
    </row>
    <row r="756" spans="4:4" x14ac:dyDescent="0.2">
      <c r="D756" s="149"/>
    </row>
    <row r="757" spans="4:4" x14ac:dyDescent="0.2">
      <c r="D757" s="149"/>
    </row>
    <row r="758" spans="4:4" x14ac:dyDescent="0.2">
      <c r="D758" s="149"/>
    </row>
    <row r="759" spans="4:4" x14ac:dyDescent="0.2">
      <c r="D759" s="149"/>
    </row>
    <row r="760" spans="4:4" x14ac:dyDescent="0.2">
      <c r="D760" s="149"/>
    </row>
    <row r="761" spans="4:4" x14ac:dyDescent="0.2">
      <c r="D761" s="149"/>
    </row>
    <row r="762" spans="4:4" x14ac:dyDescent="0.2">
      <c r="D762" s="149"/>
    </row>
    <row r="763" spans="4:4" x14ac:dyDescent="0.2">
      <c r="D763" s="149"/>
    </row>
    <row r="764" spans="4:4" x14ac:dyDescent="0.2">
      <c r="D764" s="149"/>
    </row>
    <row r="765" spans="4:4" x14ac:dyDescent="0.2">
      <c r="D765" s="149"/>
    </row>
    <row r="766" spans="4:4" x14ac:dyDescent="0.2">
      <c r="D766" s="149"/>
    </row>
    <row r="767" spans="4:4" x14ac:dyDescent="0.2">
      <c r="D767" s="149"/>
    </row>
    <row r="768" spans="4:4" x14ac:dyDescent="0.2">
      <c r="D768" s="149"/>
    </row>
    <row r="769" spans="4:4" x14ac:dyDescent="0.2">
      <c r="D769" s="149"/>
    </row>
    <row r="770" spans="4:4" x14ac:dyDescent="0.2">
      <c r="D770" s="149"/>
    </row>
    <row r="771" spans="4:4" x14ac:dyDescent="0.2">
      <c r="D771" s="149"/>
    </row>
    <row r="772" spans="4:4" x14ac:dyDescent="0.2">
      <c r="D772" s="149"/>
    </row>
    <row r="773" spans="4:4" x14ac:dyDescent="0.2">
      <c r="D773" s="149"/>
    </row>
    <row r="774" spans="4:4" x14ac:dyDescent="0.2">
      <c r="D774" s="149"/>
    </row>
    <row r="775" spans="4:4" x14ac:dyDescent="0.2">
      <c r="D775" s="149"/>
    </row>
    <row r="776" spans="4:4" x14ac:dyDescent="0.2">
      <c r="D776" s="149"/>
    </row>
    <row r="777" spans="4:4" x14ac:dyDescent="0.2">
      <c r="D777" s="149"/>
    </row>
    <row r="778" spans="4:4" x14ac:dyDescent="0.2">
      <c r="D778" s="149"/>
    </row>
    <row r="779" spans="4:4" x14ac:dyDescent="0.2">
      <c r="D779" s="149"/>
    </row>
    <row r="780" spans="4:4" x14ac:dyDescent="0.2">
      <c r="D780" s="149"/>
    </row>
    <row r="781" spans="4:4" x14ac:dyDescent="0.2">
      <c r="D781" s="149"/>
    </row>
    <row r="782" spans="4:4" x14ac:dyDescent="0.2">
      <c r="D782" s="149"/>
    </row>
    <row r="783" spans="4:4" x14ac:dyDescent="0.2">
      <c r="D783" s="149"/>
    </row>
    <row r="784" spans="4:4" x14ac:dyDescent="0.2">
      <c r="D784" s="149"/>
    </row>
    <row r="785" spans="4:4" x14ac:dyDescent="0.2">
      <c r="D785" s="149"/>
    </row>
    <row r="786" spans="4:4" x14ac:dyDescent="0.2">
      <c r="D786" s="149"/>
    </row>
    <row r="787" spans="4:4" x14ac:dyDescent="0.2">
      <c r="D787" s="149"/>
    </row>
    <row r="788" spans="4:4" x14ac:dyDescent="0.2">
      <c r="D788" s="149"/>
    </row>
    <row r="789" spans="4:4" x14ac:dyDescent="0.2">
      <c r="D789" s="149"/>
    </row>
    <row r="790" spans="4:4" x14ac:dyDescent="0.2">
      <c r="D790" s="149"/>
    </row>
    <row r="791" spans="4:4" x14ac:dyDescent="0.2">
      <c r="D791" s="149"/>
    </row>
    <row r="792" spans="4:4" x14ac:dyDescent="0.2">
      <c r="D792" s="149"/>
    </row>
    <row r="793" spans="4:4" x14ac:dyDescent="0.2">
      <c r="D793" s="149"/>
    </row>
    <row r="794" spans="4:4" x14ac:dyDescent="0.2">
      <c r="D794" s="149"/>
    </row>
    <row r="795" spans="4:4" x14ac:dyDescent="0.2">
      <c r="D795" s="149"/>
    </row>
    <row r="796" spans="4:4" x14ac:dyDescent="0.2">
      <c r="D796" s="149"/>
    </row>
    <row r="797" spans="4:4" x14ac:dyDescent="0.2">
      <c r="D797" s="149"/>
    </row>
    <row r="798" spans="4:4" x14ac:dyDescent="0.2">
      <c r="D798" s="149"/>
    </row>
    <row r="799" spans="4:4" x14ac:dyDescent="0.2">
      <c r="D799" s="149"/>
    </row>
    <row r="800" spans="4:4" x14ac:dyDescent="0.2">
      <c r="D800" s="149"/>
    </row>
    <row r="801" spans="4:4" x14ac:dyDescent="0.2">
      <c r="D801" s="149"/>
    </row>
    <row r="802" spans="4:4" x14ac:dyDescent="0.2">
      <c r="D802" s="149"/>
    </row>
    <row r="803" spans="4:4" x14ac:dyDescent="0.2">
      <c r="D803" s="149"/>
    </row>
    <row r="804" spans="4:4" x14ac:dyDescent="0.2">
      <c r="D804" s="149"/>
    </row>
    <row r="805" spans="4:4" x14ac:dyDescent="0.2">
      <c r="D805" s="149"/>
    </row>
    <row r="806" spans="4:4" x14ac:dyDescent="0.2">
      <c r="D806" s="149"/>
    </row>
    <row r="807" spans="4:4" x14ac:dyDescent="0.2">
      <c r="D807" s="149"/>
    </row>
    <row r="808" spans="4:4" x14ac:dyDescent="0.2">
      <c r="D808" s="149"/>
    </row>
    <row r="809" spans="4:4" x14ac:dyDescent="0.2">
      <c r="D809" s="149"/>
    </row>
    <row r="810" spans="4:4" x14ac:dyDescent="0.2">
      <c r="D810" s="149"/>
    </row>
    <row r="811" spans="4:4" x14ac:dyDescent="0.2">
      <c r="D811" s="149"/>
    </row>
    <row r="812" spans="4:4" x14ac:dyDescent="0.2">
      <c r="D812" s="149"/>
    </row>
    <row r="813" spans="4:4" x14ac:dyDescent="0.2">
      <c r="D813" s="149"/>
    </row>
    <row r="814" spans="4:4" x14ac:dyDescent="0.2">
      <c r="D814" s="149"/>
    </row>
    <row r="815" spans="4:4" x14ac:dyDescent="0.2">
      <c r="D815" s="149"/>
    </row>
    <row r="816" spans="4:4" x14ac:dyDescent="0.2">
      <c r="D816" s="149"/>
    </row>
    <row r="817" spans="4:4" x14ac:dyDescent="0.2">
      <c r="D817" s="149"/>
    </row>
    <row r="818" spans="4:4" x14ac:dyDescent="0.2">
      <c r="D818" s="149"/>
    </row>
    <row r="819" spans="4:4" x14ac:dyDescent="0.2">
      <c r="D819" s="149"/>
    </row>
    <row r="820" spans="4:4" x14ac:dyDescent="0.2">
      <c r="D820" s="149"/>
    </row>
    <row r="821" spans="4:4" x14ac:dyDescent="0.2">
      <c r="D821" s="149"/>
    </row>
    <row r="822" spans="4:4" x14ac:dyDescent="0.2">
      <c r="D822" s="149"/>
    </row>
    <row r="823" spans="4:4" x14ac:dyDescent="0.2">
      <c r="D823" s="149"/>
    </row>
    <row r="824" spans="4:4" x14ac:dyDescent="0.2">
      <c r="D824" s="149"/>
    </row>
    <row r="825" spans="4:4" x14ac:dyDescent="0.2">
      <c r="D825" s="149"/>
    </row>
    <row r="826" spans="4:4" x14ac:dyDescent="0.2">
      <c r="D826" s="149"/>
    </row>
    <row r="827" spans="4:4" x14ac:dyDescent="0.2">
      <c r="D827" s="149"/>
    </row>
    <row r="828" spans="4:4" x14ac:dyDescent="0.2">
      <c r="D828" s="149"/>
    </row>
    <row r="829" spans="4:4" x14ac:dyDescent="0.2">
      <c r="D829" s="149"/>
    </row>
    <row r="830" spans="4:4" x14ac:dyDescent="0.2">
      <c r="D830" s="149"/>
    </row>
    <row r="831" spans="4:4" x14ac:dyDescent="0.2">
      <c r="D831" s="149"/>
    </row>
    <row r="832" spans="4:4" x14ac:dyDescent="0.2">
      <c r="D832" s="149"/>
    </row>
    <row r="833" spans="4:4" x14ac:dyDescent="0.2">
      <c r="D833" s="149"/>
    </row>
    <row r="834" spans="4:4" x14ac:dyDescent="0.2">
      <c r="D834" s="149"/>
    </row>
    <row r="835" spans="4:4" x14ac:dyDescent="0.2">
      <c r="D835" s="149"/>
    </row>
    <row r="836" spans="4:4" x14ac:dyDescent="0.2">
      <c r="D836" s="149"/>
    </row>
    <row r="837" spans="4:4" x14ac:dyDescent="0.2">
      <c r="D837" s="149"/>
    </row>
    <row r="838" spans="4:4" x14ac:dyDescent="0.2">
      <c r="D838" s="149"/>
    </row>
    <row r="839" spans="4:4" x14ac:dyDescent="0.2">
      <c r="D839" s="149"/>
    </row>
    <row r="840" spans="4:4" x14ac:dyDescent="0.2">
      <c r="D840" s="149"/>
    </row>
    <row r="841" spans="4:4" x14ac:dyDescent="0.2">
      <c r="D841" s="149"/>
    </row>
    <row r="842" spans="4:4" x14ac:dyDescent="0.2">
      <c r="D842" s="149"/>
    </row>
    <row r="843" spans="4:4" x14ac:dyDescent="0.2">
      <c r="D843" s="149"/>
    </row>
    <row r="844" spans="4:4" x14ac:dyDescent="0.2">
      <c r="D844" s="149"/>
    </row>
    <row r="845" spans="4:4" x14ac:dyDescent="0.2">
      <c r="D845" s="149"/>
    </row>
    <row r="846" spans="4:4" x14ac:dyDescent="0.2">
      <c r="D846" s="149"/>
    </row>
    <row r="847" spans="4:4" x14ac:dyDescent="0.2">
      <c r="D847" s="149"/>
    </row>
    <row r="848" spans="4:4" x14ac:dyDescent="0.2">
      <c r="D848" s="149"/>
    </row>
    <row r="849" spans="4:4" x14ac:dyDescent="0.2">
      <c r="D849" s="149"/>
    </row>
    <row r="850" spans="4:4" x14ac:dyDescent="0.2">
      <c r="D850" s="149"/>
    </row>
    <row r="851" spans="4:4" x14ac:dyDescent="0.2">
      <c r="D851" s="149"/>
    </row>
    <row r="852" spans="4:4" x14ac:dyDescent="0.2">
      <c r="D852" s="149"/>
    </row>
    <row r="853" spans="4:4" x14ac:dyDescent="0.2">
      <c r="D853" s="149"/>
    </row>
    <row r="854" spans="4:4" x14ac:dyDescent="0.2">
      <c r="D854" s="149"/>
    </row>
    <row r="855" spans="4:4" x14ac:dyDescent="0.2">
      <c r="D855" s="149"/>
    </row>
    <row r="856" spans="4:4" x14ac:dyDescent="0.2">
      <c r="D856" s="149"/>
    </row>
    <row r="857" spans="4:4" x14ac:dyDescent="0.2">
      <c r="D857" s="149"/>
    </row>
    <row r="858" spans="4:4" x14ac:dyDescent="0.2">
      <c r="D858" s="149"/>
    </row>
    <row r="859" spans="4:4" x14ac:dyDescent="0.2">
      <c r="D859" s="149"/>
    </row>
    <row r="860" spans="4:4" x14ac:dyDescent="0.2">
      <c r="D860" s="149"/>
    </row>
    <row r="861" spans="4:4" x14ac:dyDescent="0.2">
      <c r="D861" s="149"/>
    </row>
    <row r="862" spans="4:4" x14ac:dyDescent="0.2">
      <c r="D862" s="149"/>
    </row>
    <row r="863" spans="4:4" x14ac:dyDescent="0.2">
      <c r="D863" s="149"/>
    </row>
    <row r="864" spans="4:4" x14ac:dyDescent="0.2">
      <c r="D864" s="149"/>
    </row>
    <row r="865" spans="4:4" x14ac:dyDescent="0.2">
      <c r="D865" s="149"/>
    </row>
    <row r="866" spans="4:4" x14ac:dyDescent="0.2">
      <c r="D866" s="149"/>
    </row>
    <row r="867" spans="4:4" x14ac:dyDescent="0.2">
      <c r="D867" s="149"/>
    </row>
    <row r="868" spans="4:4" x14ac:dyDescent="0.2">
      <c r="D868" s="149"/>
    </row>
    <row r="869" spans="4:4" x14ac:dyDescent="0.2">
      <c r="D869" s="149"/>
    </row>
    <row r="870" spans="4:4" x14ac:dyDescent="0.2">
      <c r="D870" s="149"/>
    </row>
    <row r="871" spans="4:4" x14ac:dyDescent="0.2">
      <c r="D871" s="149"/>
    </row>
    <row r="872" spans="4:4" x14ac:dyDescent="0.2">
      <c r="D872" s="149"/>
    </row>
    <row r="873" spans="4:4" x14ac:dyDescent="0.2">
      <c r="D873" s="149"/>
    </row>
    <row r="874" spans="4:4" x14ac:dyDescent="0.2">
      <c r="D874" s="149"/>
    </row>
    <row r="875" spans="4:4" x14ac:dyDescent="0.2">
      <c r="D875" s="149"/>
    </row>
    <row r="876" spans="4:4" x14ac:dyDescent="0.2">
      <c r="D876" s="149"/>
    </row>
    <row r="877" spans="4:4" x14ac:dyDescent="0.2">
      <c r="D877" s="149"/>
    </row>
    <row r="878" spans="4:4" x14ac:dyDescent="0.2">
      <c r="D878" s="149"/>
    </row>
    <row r="879" spans="4:4" x14ac:dyDescent="0.2">
      <c r="D879" s="149"/>
    </row>
    <row r="880" spans="4:4" x14ac:dyDescent="0.2">
      <c r="D880" s="149"/>
    </row>
    <row r="881" spans="4:4" x14ac:dyDescent="0.2">
      <c r="D881" s="149"/>
    </row>
    <row r="882" spans="4:4" x14ac:dyDescent="0.2">
      <c r="D882" s="149"/>
    </row>
    <row r="883" spans="4:4" x14ac:dyDescent="0.2">
      <c r="D883" s="149"/>
    </row>
    <row r="884" spans="4:4" x14ac:dyDescent="0.2">
      <c r="D884" s="149"/>
    </row>
    <row r="885" spans="4:4" x14ac:dyDescent="0.2">
      <c r="D885" s="149"/>
    </row>
    <row r="886" spans="4:4" x14ac:dyDescent="0.2">
      <c r="D886" s="149"/>
    </row>
    <row r="887" spans="4:4" x14ac:dyDescent="0.2">
      <c r="D887" s="149"/>
    </row>
    <row r="888" spans="4:4" x14ac:dyDescent="0.2">
      <c r="D888" s="149"/>
    </row>
    <row r="889" spans="4:4" x14ac:dyDescent="0.2">
      <c r="D889" s="149"/>
    </row>
    <row r="890" spans="4:4" x14ac:dyDescent="0.2">
      <c r="D890" s="149"/>
    </row>
    <row r="891" spans="4:4" x14ac:dyDescent="0.2">
      <c r="D891" s="149"/>
    </row>
    <row r="892" spans="4:4" x14ac:dyDescent="0.2">
      <c r="D892" s="149"/>
    </row>
    <row r="893" spans="4:4" x14ac:dyDescent="0.2">
      <c r="D893" s="149"/>
    </row>
    <row r="894" spans="4:4" x14ac:dyDescent="0.2">
      <c r="D894" s="149"/>
    </row>
    <row r="895" spans="4:4" x14ac:dyDescent="0.2">
      <c r="D895" s="149"/>
    </row>
    <row r="896" spans="4:4" x14ac:dyDescent="0.2">
      <c r="D896" s="149"/>
    </row>
    <row r="897" spans="4:4" x14ac:dyDescent="0.2">
      <c r="D897" s="149"/>
    </row>
    <row r="898" spans="4:4" x14ac:dyDescent="0.2">
      <c r="D898" s="149"/>
    </row>
    <row r="899" spans="4:4" x14ac:dyDescent="0.2">
      <c r="D899" s="149"/>
    </row>
    <row r="900" spans="4:4" x14ac:dyDescent="0.2">
      <c r="D900" s="149"/>
    </row>
    <row r="901" spans="4:4" x14ac:dyDescent="0.2">
      <c r="D901" s="149"/>
    </row>
    <row r="902" spans="4:4" x14ac:dyDescent="0.2">
      <c r="D902" s="149"/>
    </row>
    <row r="903" spans="4:4" x14ac:dyDescent="0.2">
      <c r="D903" s="149"/>
    </row>
    <row r="904" spans="4:4" x14ac:dyDescent="0.2">
      <c r="D904" s="149"/>
    </row>
    <row r="905" spans="4:4" x14ac:dyDescent="0.2">
      <c r="D905" s="149"/>
    </row>
    <row r="906" spans="4:4" x14ac:dyDescent="0.2">
      <c r="D906" s="149"/>
    </row>
    <row r="907" spans="4:4" x14ac:dyDescent="0.2">
      <c r="D907" s="149"/>
    </row>
    <row r="908" spans="4:4" x14ac:dyDescent="0.2">
      <c r="D908" s="149"/>
    </row>
    <row r="909" spans="4:4" x14ac:dyDescent="0.2">
      <c r="D909" s="149"/>
    </row>
    <row r="910" spans="4:4" x14ac:dyDescent="0.2">
      <c r="D910" s="149"/>
    </row>
    <row r="911" spans="4:4" x14ac:dyDescent="0.2">
      <c r="D911" s="149"/>
    </row>
    <row r="912" spans="4:4" x14ac:dyDescent="0.2">
      <c r="D912" s="149"/>
    </row>
    <row r="913" spans="4:4" x14ac:dyDescent="0.2">
      <c r="D913" s="149"/>
    </row>
    <row r="914" spans="4:4" x14ac:dyDescent="0.2">
      <c r="D914" s="149"/>
    </row>
    <row r="915" spans="4:4" x14ac:dyDescent="0.2">
      <c r="D915" s="149"/>
    </row>
    <row r="916" spans="4:4" x14ac:dyDescent="0.2">
      <c r="D916" s="149"/>
    </row>
    <row r="917" spans="4:4" x14ac:dyDescent="0.2">
      <c r="D917" s="149"/>
    </row>
    <row r="918" spans="4:4" x14ac:dyDescent="0.2">
      <c r="D918" s="149"/>
    </row>
    <row r="919" spans="4:4" x14ac:dyDescent="0.2">
      <c r="D919" s="149"/>
    </row>
    <row r="920" spans="4:4" x14ac:dyDescent="0.2">
      <c r="D920" s="149"/>
    </row>
    <row r="921" spans="4:4" x14ac:dyDescent="0.2">
      <c r="D921" s="149"/>
    </row>
    <row r="922" spans="4:4" x14ac:dyDescent="0.2">
      <c r="D922" s="149"/>
    </row>
    <row r="923" spans="4:4" x14ac:dyDescent="0.2">
      <c r="D923" s="149"/>
    </row>
    <row r="924" spans="4:4" x14ac:dyDescent="0.2">
      <c r="D924" s="149"/>
    </row>
    <row r="925" spans="4:4" x14ac:dyDescent="0.2">
      <c r="D925" s="149"/>
    </row>
    <row r="926" spans="4:4" x14ac:dyDescent="0.2">
      <c r="D926" s="149"/>
    </row>
    <row r="927" spans="4:4" x14ac:dyDescent="0.2">
      <c r="D927" s="149"/>
    </row>
    <row r="928" spans="4:4" x14ac:dyDescent="0.2">
      <c r="D928" s="149"/>
    </row>
    <row r="929" spans="4:4" x14ac:dyDescent="0.2">
      <c r="D929" s="149"/>
    </row>
    <row r="930" spans="4:4" x14ac:dyDescent="0.2">
      <c r="D930" s="149"/>
    </row>
    <row r="931" spans="4:4" x14ac:dyDescent="0.2">
      <c r="D931" s="149"/>
    </row>
    <row r="932" spans="4:4" x14ac:dyDescent="0.2">
      <c r="D932" s="149"/>
    </row>
    <row r="933" spans="4:4" x14ac:dyDescent="0.2">
      <c r="D933" s="149"/>
    </row>
    <row r="934" spans="4:4" x14ac:dyDescent="0.2">
      <c r="D934" s="149"/>
    </row>
    <row r="935" spans="4:4" x14ac:dyDescent="0.2">
      <c r="D935" s="149"/>
    </row>
    <row r="936" spans="4:4" x14ac:dyDescent="0.2">
      <c r="D936" s="149"/>
    </row>
    <row r="937" spans="4:4" x14ac:dyDescent="0.2">
      <c r="D937" s="149"/>
    </row>
    <row r="938" spans="4:4" x14ac:dyDescent="0.2">
      <c r="D938" s="149"/>
    </row>
    <row r="939" spans="4:4" x14ac:dyDescent="0.2">
      <c r="D939" s="149"/>
    </row>
    <row r="940" spans="4:4" x14ac:dyDescent="0.2">
      <c r="D940" s="149"/>
    </row>
    <row r="941" spans="4:4" x14ac:dyDescent="0.2">
      <c r="D941" s="149"/>
    </row>
    <row r="942" spans="4:4" x14ac:dyDescent="0.2">
      <c r="D942" s="149"/>
    </row>
    <row r="943" spans="4:4" x14ac:dyDescent="0.2">
      <c r="D943" s="149"/>
    </row>
    <row r="944" spans="4:4" x14ac:dyDescent="0.2">
      <c r="D944" s="149"/>
    </row>
    <row r="945" spans="4:4" x14ac:dyDescent="0.2">
      <c r="D945" s="149"/>
    </row>
    <row r="946" spans="4:4" x14ac:dyDescent="0.2">
      <c r="D946" s="149"/>
    </row>
    <row r="947" spans="4:4" x14ac:dyDescent="0.2">
      <c r="D947" s="149"/>
    </row>
    <row r="948" spans="4:4" x14ac:dyDescent="0.2">
      <c r="D948" s="149"/>
    </row>
    <row r="949" spans="4:4" x14ac:dyDescent="0.2">
      <c r="D949" s="149"/>
    </row>
    <row r="950" spans="4:4" x14ac:dyDescent="0.2">
      <c r="D950" s="149"/>
    </row>
    <row r="951" spans="4:4" x14ac:dyDescent="0.2">
      <c r="D951" s="149"/>
    </row>
    <row r="952" spans="4:4" x14ac:dyDescent="0.2">
      <c r="D952" s="149"/>
    </row>
    <row r="953" spans="4:4" x14ac:dyDescent="0.2">
      <c r="D953" s="149"/>
    </row>
    <row r="954" spans="4:4" x14ac:dyDescent="0.2">
      <c r="D954" s="149"/>
    </row>
    <row r="955" spans="4:4" x14ac:dyDescent="0.2">
      <c r="D955" s="149"/>
    </row>
    <row r="956" spans="4:4" x14ac:dyDescent="0.2">
      <c r="D956" s="149"/>
    </row>
    <row r="957" spans="4:4" x14ac:dyDescent="0.2">
      <c r="D957" s="149"/>
    </row>
    <row r="958" spans="4:4" x14ac:dyDescent="0.2">
      <c r="D958" s="149"/>
    </row>
    <row r="959" spans="4:4" x14ac:dyDescent="0.2">
      <c r="D959" s="149"/>
    </row>
    <row r="960" spans="4:4" x14ac:dyDescent="0.2">
      <c r="D960" s="149"/>
    </row>
    <row r="961" spans="4:4" x14ac:dyDescent="0.2">
      <c r="D961" s="149"/>
    </row>
    <row r="962" spans="4:4" x14ac:dyDescent="0.2">
      <c r="D962" s="149"/>
    </row>
    <row r="963" spans="4:4" x14ac:dyDescent="0.2">
      <c r="D963" s="149"/>
    </row>
    <row r="964" spans="4:4" x14ac:dyDescent="0.2">
      <c r="D964" s="149"/>
    </row>
    <row r="965" spans="4:4" x14ac:dyDescent="0.2">
      <c r="D965" s="149"/>
    </row>
    <row r="966" spans="4:4" x14ac:dyDescent="0.2">
      <c r="D966" s="149"/>
    </row>
    <row r="967" spans="4:4" x14ac:dyDescent="0.2">
      <c r="D967" s="149"/>
    </row>
    <row r="968" spans="4:4" x14ac:dyDescent="0.2">
      <c r="D968" s="149"/>
    </row>
    <row r="969" spans="4:4" x14ac:dyDescent="0.2">
      <c r="D969" s="149"/>
    </row>
    <row r="970" spans="4:4" x14ac:dyDescent="0.2">
      <c r="D970" s="149"/>
    </row>
    <row r="971" spans="4:4" x14ac:dyDescent="0.2">
      <c r="D971" s="149"/>
    </row>
    <row r="972" spans="4:4" x14ac:dyDescent="0.2">
      <c r="D972" s="149"/>
    </row>
    <row r="973" spans="4:4" x14ac:dyDescent="0.2">
      <c r="D973" s="149"/>
    </row>
    <row r="974" spans="4:4" x14ac:dyDescent="0.2">
      <c r="D974" s="149"/>
    </row>
    <row r="975" spans="4:4" x14ac:dyDescent="0.2">
      <c r="D975" s="149"/>
    </row>
    <row r="976" spans="4:4" x14ac:dyDescent="0.2">
      <c r="D976" s="149"/>
    </row>
    <row r="977" spans="4:4" x14ac:dyDescent="0.2">
      <c r="D977" s="149"/>
    </row>
    <row r="978" spans="4:4" x14ac:dyDescent="0.2">
      <c r="D978" s="149"/>
    </row>
    <row r="979" spans="4:4" x14ac:dyDescent="0.2">
      <c r="D979" s="149"/>
    </row>
    <row r="980" spans="4:4" x14ac:dyDescent="0.2">
      <c r="D980" s="149"/>
    </row>
    <row r="981" spans="4:4" x14ac:dyDescent="0.2">
      <c r="D981" s="149"/>
    </row>
    <row r="982" spans="4:4" x14ac:dyDescent="0.2">
      <c r="D982" s="149"/>
    </row>
    <row r="983" spans="4:4" x14ac:dyDescent="0.2">
      <c r="D983" s="149"/>
    </row>
    <row r="984" spans="4:4" x14ac:dyDescent="0.2">
      <c r="D984" s="149"/>
    </row>
    <row r="985" spans="4:4" x14ac:dyDescent="0.2">
      <c r="D985" s="149"/>
    </row>
    <row r="986" spans="4:4" x14ac:dyDescent="0.2">
      <c r="D986" s="149"/>
    </row>
    <row r="987" spans="4:4" x14ac:dyDescent="0.2">
      <c r="D987" s="149"/>
    </row>
    <row r="988" spans="4:4" x14ac:dyDescent="0.2">
      <c r="D988" s="149"/>
    </row>
    <row r="989" spans="4:4" x14ac:dyDescent="0.2">
      <c r="D989" s="149"/>
    </row>
    <row r="990" spans="4:4" x14ac:dyDescent="0.2">
      <c r="D990" s="149"/>
    </row>
    <row r="991" spans="4:4" x14ac:dyDescent="0.2">
      <c r="D991" s="149"/>
    </row>
    <row r="992" spans="4:4" x14ac:dyDescent="0.2">
      <c r="D992" s="149"/>
    </row>
    <row r="993" spans="4:4" x14ac:dyDescent="0.2">
      <c r="D993" s="149"/>
    </row>
    <row r="994" spans="4:4" x14ac:dyDescent="0.2">
      <c r="D994" s="149"/>
    </row>
    <row r="995" spans="4:4" x14ac:dyDescent="0.2">
      <c r="D995" s="149"/>
    </row>
    <row r="996" spans="4:4" x14ac:dyDescent="0.2">
      <c r="D996" s="149"/>
    </row>
    <row r="997" spans="4:4" x14ac:dyDescent="0.2">
      <c r="D997" s="149"/>
    </row>
    <row r="998" spans="4:4" x14ac:dyDescent="0.2">
      <c r="D998" s="149"/>
    </row>
    <row r="999" spans="4:4" x14ac:dyDescent="0.2">
      <c r="D999" s="149"/>
    </row>
    <row r="1000" spans="4:4" x14ac:dyDescent="0.2">
      <c r="D1000" s="149"/>
    </row>
    <row r="1001" spans="4:4" x14ac:dyDescent="0.2">
      <c r="D1001" s="149"/>
    </row>
    <row r="1002" spans="4:4" x14ac:dyDescent="0.2">
      <c r="D1002" s="149"/>
    </row>
    <row r="1003" spans="4:4" x14ac:dyDescent="0.2">
      <c r="D1003" s="149"/>
    </row>
    <row r="1004" spans="4:4" x14ac:dyDescent="0.2">
      <c r="D1004" s="149"/>
    </row>
    <row r="1005" spans="4:4" x14ac:dyDescent="0.2">
      <c r="D1005" s="149"/>
    </row>
    <row r="1006" spans="4:4" x14ac:dyDescent="0.2">
      <c r="D1006" s="149"/>
    </row>
    <row r="1007" spans="4:4" x14ac:dyDescent="0.2">
      <c r="D1007" s="149"/>
    </row>
    <row r="1008" spans="4:4" x14ac:dyDescent="0.2">
      <c r="D1008" s="149"/>
    </row>
    <row r="1009" spans="4:4" x14ac:dyDescent="0.2">
      <c r="D1009" s="149"/>
    </row>
    <row r="1010" spans="4:4" x14ac:dyDescent="0.2">
      <c r="D1010" s="149"/>
    </row>
    <row r="1011" spans="4:4" x14ac:dyDescent="0.2">
      <c r="D1011" s="149"/>
    </row>
    <row r="1012" spans="4:4" x14ac:dyDescent="0.2">
      <c r="D1012" s="149"/>
    </row>
    <row r="1013" spans="4:4" x14ac:dyDescent="0.2">
      <c r="D1013" s="149"/>
    </row>
    <row r="1014" spans="4:4" x14ac:dyDescent="0.2">
      <c r="D1014" s="149"/>
    </row>
    <row r="1015" spans="4:4" x14ac:dyDescent="0.2">
      <c r="D1015" s="149"/>
    </row>
    <row r="1016" spans="4:4" x14ac:dyDescent="0.2">
      <c r="D1016" s="149"/>
    </row>
    <row r="1017" spans="4:4" x14ac:dyDescent="0.2">
      <c r="D1017" s="149"/>
    </row>
    <row r="1018" spans="4:4" x14ac:dyDescent="0.2">
      <c r="D1018" s="149"/>
    </row>
    <row r="1019" spans="4:4" x14ac:dyDescent="0.2">
      <c r="D1019" s="149"/>
    </row>
    <row r="1020" spans="4:4" x14ac:dyDescent="0.2">
      <c r="D1020" s="149"/>
    </row>
    <row r="1021" spans="4:4" x14ac:dyDescent="0.2">
      <c r="D1021" s="149"/>
    </row>
    <row r="1022" spans="4:4" x14ac:dyDescent="0.2">
      <c r="D1022" s="149"/>
    </row>
    <row r="1023" spans="4:4" x14ac:dyDescent="0.2">
      <c r="D1023" s="149"/>
    </row>
    <row r="1024" spans="4:4" x14ac:dyDescent="0.2">
      <c r="D1024" s="149"/>
    </row>
    <row r="1025" spans="4:4" x14ac:dyDescent="0.2">
      <c r="D1025" s="149"/>
    </row>
    <row r="1026" spans="4:4" x14ac:dyDescent="0.2">
      <c r="D1026" s="149"/>
    </row>
    <row r="1027" spans="4:4" x14ac:dyDescent="0.2">
      <c r="D1027" s="149"/>
    </row>
    <row r="1028" spans="4:4" x14ac:dyDescent="0.2">
      <c r="D1028" s="149"/>
    </row>
    <row r="1029" spans="4:4" x14ac:dyDescent="0.2">
      <c r="D1029" s="149"/>
    </row>
    <row r="1030" spans="4:4" x14ac:dyDescent="0.2">
      <c r="D1030" s="149"/>
    </row>
    <row r="1031" spans="4:4" x14ac:dyDescent="0.2">
      <c r="D1031" s="149"/>
    </row>
    <row r="1032" spans="4:4" x14ac:dyDescent="0.2">
      <c r="D1032" s="149"/>
    </row>
    <row r="1033" spans="4:4" x14ac:dyDescent="0.2">
      <c r="D1033" s="149"/>
    </row>
    <row r="1034" spans="4:4" x14ac:dyDescent="0.2">
      <c r="D1034" s="149"/>
    </row>
    <row r="1035" spans="4:4" x14ac:dyDescent="0.2">
      <c r="D1035" s="149"/>
    </row>
    <row r="1036" spans="4:4" x14ac:dyDescent="0.2">
      <c r="D1036" s="149"/>
    </row>
    <row r="1037" spans="4:4" x14ac:dyDescent="0.2">
      <c r="D1037" s="149"/>
    </row>
    <row r="1038" spans="4:4" x14ac:dyDescent="0.2">
      <c r="D1038" s="149"/>
    </row>
    <row r="1039" spans="4:4" x14ac:dyDescent="0.2">
      <c r="D1039" s="149"/>
    </row>
    <row r="1040" spans="4:4" x14ac:dyDescent="0.2">
      <c r="D1040" s="149"/>
    </row>
    <row r="1041" spans="4:4" x14ac:dyDescent="0.2">
      <c r="D1041" s="149"/>
    </row>
    <row r="1042" spans="4:4" x14ac:dyDescent="0.2">
      <c r="D1042" s="149"/>
    </row>
    <row r="1043" spans="4:4" x14ac:dyDescent="0.2">
      <c r="D1043" s="149"/>
    </row>
    <row r="1044" spans="4:4" x14ac:dyDescent="0.2">
      <c r="D1044" s="149"/>
    </row>
    <row r="1045" spans="4:4" x14ac:dyDescent="0.2">
      <c r="D1045" s="149"/>
    </row>
    <row r="1046" spans="4:4" x14ac:dyDescent="0.2">
      <c r="D1046" s="149"/>
    </row>
    <row r="1047" spans="4:4" x14ac:dyDescent="0.2">
      <c r="D1047" s="149"/>
    </row>
    <row r="1048" spans="4:4" x14ac:dyDescent="0.2">
      <c r="D1048" s="149"/>
    </row>
    <row r="1049" spans="4:4" x14ac:dyDescent="0.2">
      <c r="D1049" s="149"/>
    </row>
    <row r="1050" spans="4:4" x14ac:dyDescent="0.2">
      <c r="D1050" s="149"/>
    </row>
    <row r="1051" spans="4:4" x14ac:dyDescent="0.2">
      <c r="D1051" s="149"/>
    </row>
    <row r="1052" spans="4:4" x14ac:dyDescent="0.2">
      <c r="D1052" s="149"/>
    </row>
    <row r="1053" spans="4:4" x14ac:dyDescent="0.2">
      <c r="D1053" s="149"/>
    </row>
    <row r="1054" spans="4:4" x14ac:dyDescent="0.2">
      <c r="D1054" s="149"/>
    </row>
    <row r="1055" spans="4:4" x14ac:dyDescent="0.2">
      <c r="D1055" s="149"/>
    </row>
    <row r="1056" spans="4:4" x14ac:dyDescent="0.2">
      <c r="D1056" s="149"/>
    </row>
    <row r="1057" spans="4:4" x14ac:dyDescent="0.2">
      <c r="D1057" s="149"/>
    </row>
    <row r="1058" spans="4:4" x14ac:dyDescent="0.2">
      <c r="D1058" s="149"/>
    </row>
    <row r="1059" spans="4:4" x14ac:dyDescent="0.2">
      <c r="D1059" s="149"/>
    </row>
    <row r="1060" spans="4:4" x14ac:dyDescent="0.2">
      <c r="D1060" s="149"/>
    </row>
    <row r="1061" spans="4:4" x14ac:dyDescent="0.2">
      <c r="D1061" s="149"/>
    </row>
    <row r="1062" spans="4:4" x14ac:dyDescent="0.2">
      <c r="D1062" s="149"/>
    </row>
    <row r="1063" spans="4:4" x14ac:dyDescent="0.2">
      <c r="D1063" s="149"/>
    </row>
    <row r="1064" spans="4:4" x14ac:dyDescent="0.2">
      <c r="D1064" s="149"/>
    </row>
    <row r="1065" spans="4:4" x14ac:dyDescent="0.2">
      <c r="D1065" s="149"/>
    </row>
    <row r="1066" spans="4:4" x14ac:dyDescent="0.2">
      <c r="D1066" s="149"/>
    </row>
    <row r="1067" spans="4:4" x14ac:dyDescent="0.2">
      <c r="D1067" s="149"/>
    </row>
    <row r="1068" spans="4:4" x14ac:dyDescent="0.2">
      <c r="D1068" s="149"/>
    </row>
    <row r="1069" spans="4:4" x14ac:dyDescent="0.2">
      <c r="D1069" s="149"/>
    </row>
    <row r="1070" spans="4:4" x14ac:dyDescent="0.2">
      <c r="D1070" s="149"/>
    </row>
    <row r="1071" spans="4:4" x14ac:dyDescent="0.2">
      <c r="D1071" s="149"/>
    </row>
    <row r="1072" spans="4:4" x14ac:dyDescent="0.2">
      <c r="D1072" s="149"/>
    </row>
    <row r="1073" spans="4:4" x14ac:dyDescent="0.2">
      <c r="D1073" s="149"/>
    </row>
    <row r="1074" spans="4:4" x14ac:dyDescent="0.2">
      <c r="D1074" s="149"/>
    </row>
    <row r="1075" spans="4:4" x14ac:dyDescent="0.2">
      <c r="D1075" s="149"/>
    </row>
    <row r="1076" spans="4:4" x14ac:dyDescent="0.2">
      <c r="D1076" s="149"/>
    </row>
    <row r="1077" spans="4:4" x14ac:dyDescent="0.2">
      <c r="D1077" s="149"/>
    </row>
    <row r="1078" spans="4:4" x14ac:dyDescent="0.2">
      <c r="D1078" s="149"/>
    </row>
    <row r="1079" spans="4:4" x14ac:dyDescent="0.2">
      <c r="D1079" s="149"/>
    </row>
    <row r="1080" spans="4:4" x14ac:dyDescent="0.2">
      <c r="D1080" s="149"/>
    </row>
    <row r="1081" spans="4:4" x14ac:dyDescent="0.2">
      <c r="D1081" s="149"/>
    </row>
    <row r="1082" spans="4:4" x14ac:dyDescent="0.2">
      <c r="D1082" s="149"/>
    </row>
    <row r="1083" spans="4:4" x14ac:dyDescent="0.2">
      <c r="D1083" s="149"/>
    </row>
    <row r="1084" spans="4:4" x14ac:dyDescent="0.2">
      <c r="D1084" s="149"/>
    </row>
    <row r="1085" spans="4:4" x14ac:dyDescent="0.2">
      <c r="D1085" s="149"/>
    </row>
    <row r="1086" spans="4:4" x14ac:dyDescent="0.2">
      <c r="D1086" s="149"/>
    </row>
    <row r="1087" spans="4:4" x14ac:dyDescent="0.2">
      <c r="D1087" s="149"/>
    </row>
    <row r="1088" spans="4:4" x14ac:dyDescent="0.2">
      <c r="D1088" s="149"/>
    </row>
    <row r="1089" spans="4:4" x14ac:dyDescent="0.2">
      <c r="D1089" s="149"/>
    </row>
    <row r="1090" spans="4:4" x14ac:dyDescent="0.2">
      <c r="D1090" s="149"/>
    </row>
    <row r="1091" spans="4:4" x14ac:dyDescent="0.2">
      <c r="D1091" s="149"/>
    </row>
    <row r="1092" spans="4:4" x14ac:dyDescent="0.2">
      <c r="D1092" s="149"/>
    </row>
    <row r="1093" spans="4:4" x14ac:dyDescent="0.2">
      <c r="D1093" s="149"/>
    </row>
    <row r="1094" spans="4:4" x14ac:dyDescent="0.2">
      <c r="D1094" s="149"/>
    </row>
    <row r="1095" spans="4:4" x14ac:dyDescent="0.2">
      <c r="D1095" s="149"/>
    </row>
    <row r="1096" spans="4:4" x14ac:dyDescent="0.2">
      <c r="D1096" s="149"/>
    </row>
    <row r="1097" spans="4:4" x14ac:dyDescent="0.2">
      <c r="D1097" s="149"/>
    </row>
    <row r="1098" spans="4:4" x14ac:dyDescent="0.2">
      <c r="D1098" s="149"/>
    </row>
    <row r="1099" spans="4:4" x14ac:dyDescent="0.2">
      <c r="D1099" s="149"/>
    </row>
    <row r="1100" spans="4:4" x14ac:dyDescent="0.2">
      <c r="D1100" s="149"/>
    </row>
    <row r="1101" spans="4:4" x14ac:dyDescent="0.2">
      <c r="D1101" s="149"/>
    </row>
    <row r="1102" spans="4:4" x14ac:dyDescent="0.2">
      <c r="D1102" s="149"/>
    </row>
    <row r="1103" spans="4:4" x14ac:dyDescent="0.2">
      <c r="D1103" s="149"/>
    </row>
    <row r="1104" spans="4:4" x14ac:dyDescent="0.2">
      <c r="D1104" s="149"/>
    </row>
    <row r="1105" spans="4:4" x14ac:dyDescent="0.2">
      <c r="D1105" s="149"/>
    </row>
    <row r="1106" spans="4:4" x14ac:dyDescent="0.2">
      <c r="D1106" s="149"/>
    </row>
    <row r="1107" spans="4:4" x14ac:dyDescent="0.2">
      <c r="D1107" s="149"/>
    </row>
    <row r="1108" spans="4:4" x14ac:dyDescent="0.2">
      <c r="D1108" s="149"/>
    </row>
    <row r="1109" spans="4:4" x14ac:dyDescent="0.2">
      <c r="D1109" s="149"/>
    </row>
    <row r="1110" spans="4:4" x14ac:dyDescent="0.2">
      <c r="D1110" s="149"/>
    </row>
    <row r="1111" spans="4:4" x14ac:dyDescent="0.2">
      <c r="D1111" s="149"/>
    </row>
    <row r="1112" spans="4:4" x14ac:dyDescent="0.2">
      <c r="D1112" s="149"/>
    </row>
    <row r="1113" spans="4:4" x14ac:dyDescent="0.2">
      <c r="D1113" s="149"/>
    </row>
    <row r="1114" spans="4:4" x14ac:dyDescent="0.2">
      <c r="D1114" s="149"/>
    </row>
    <row r="1115" spans="4:4" x14ac:dyDescent="0.2">
      <c r="D1115" s="149"/>
    </row>
    <row r="1116" spans="4:4" x14ac:dyDescent="0.2">
      <c r="D1116" s="149"/>
    </row>
    <row r="1117" spans="4:4" x14ac:dyDescent="0.2">
      <c r="D1117" s="149"/>
    </row>
    <row r="1118" spans="4:4" x14ac:dyDescent="0.2">
      <c r="D1118" s="149"/>
    </row>
    <row r="1119" spans="4:4" x14ac:dyDescent="0.2">
      <c r="D1119" s="149"/>
    </row>
    <row r="1120" spans="4:4" x14ac:dyDescent="0.2">
      <c r="D1120" s="149"/>
    </row>
    <row r="1121" spans="4:4" x14ac:dyDescent="0.2">
      <c r="D1121" s="149"/>
    </row>
    <row r="1122" spans="4:4" x14ac:dyDescent="0.2">
      <c r="D1122" s="149"/>
    </row>
    <row r="1123" spans="4:4" x14ac:dyDescent="0.2">
      <c r="D1123" s="149"/>
    </row>
    <row r="1124" spans="4:4" x14ac:dyDescent="0.2">
      <c r="D1124" s="149"/>
    </row>
    <row r="1125" spans="4:4" x14ac:dyDescent="0.2">
      <c r="D1125" s="149"/>
    </row>
    <row r="1126" spans="4:4" x14ac:dyDescent="0.2">
      <c r="D1126" s="149"/>
    </row>
    <row r="1127" spans="4:4" x14ac:dyDescent="0.2">
      <c r="D1127" s="149"/>
    </row>
    <row r="1128" spans="4:4" x14ac:dyDescent="0.2">
      <c r="D1128" s="149"/>
    </row>
    <row r="1129" spans="4:4" x14ac:dyDescent="0.2">
      <c r="D1129" s="149"/>
    </row>
    <row r="1130" spans="4:4" x14ac:dyDescent="0.2">
      <c r="D1130" s="149"/>
    </row>
    <row r="1131" spans="4:4" x14ac:dyDescent="0.2">
      <c r="D1131" s="149"/>
    </row>
    <row r="1132" spans="4:4" x14ac:dyDescent="0.2">
      <c r="D1132" s="149"/>
    </row>
    <row r="1133" spans="4:4" x14ac:dyDescent="0.2">
      <c r="D1133" s="149"/>
    </row>
    <row r="1134" spans="4:4" x14ac:dyDescent="0.2">
      <c r="D1134" s="149"/>
    </row>
    <row r="1135" spans="4:4" x14ac:dyDescent="0.2">
      <c r="D1135" s="149"/>
    </row>
    <row r="1136" spans="4:4" x14ac:dyDescent="0.2">
      <c r="D1136" s="149"/>
    </row>
    <row r="1137" spans="4:4" x14ac:dyDescent="0.2">
      <c r="D1137" s="149"/>
    </row>
    <row r="1138" spans="4:4" x14ac:dyDescent="0.2">
      <c r="D1138" s="149"/>
    </row>
    <row r="1139" spans="4:4" x14ac:dyDescent="0.2">
      <c r="D1139" s="149"/>
    </row>
    <row r="1140" spans="4:4" x14ac:dyDescent="0.2">
      <c r="D1140" s="149"/>
    </row>
    <row r="1141" spans="4:4" x14ac:dyDescent="0.2">
      <c r="D1141" s="149"/>
    </row>
    <row r="1142" spans="4:4" x14ac:dyDescent="0.2">
      <c r="D1142" s="149"/>
    </row>
    <row r="1143" spans="4:4" x14ac:dyDescent="0.2">
      <c r="D1143" s="149"/>
    </row>
    <row r="1144" spans="4:4" x14ac:dyDescent="0.2">
      <c r="D1144" s="149"/>
    </row>
    <row r="1145" spans="4:4" x14ac:dyDescent="0.2">
      <c r="D1145" s="149"/>
    </row>
    <row r="1146" spans="4:4" x14ac:dyDescent="0.2">
      <c r="D1146" s="149"/>
    </row>
    <row r="1147" spans="4:4" x14ac:dyDescent="0.2">
      <c r="D1147" s="149"/>
    </row>
    <row r="1148" spans="4:4" x14ac:dyDescent="0.2">
      <c r="D1148" s="149"/>
    </row>
    <row r="1149" spans="4:4" x14ac:dyDescent="0.2">
      <c r="D1149" s="149"/>
    </row>
    <row r="1150" spans="4:4" x14ac:dyDescent="0.2">
      <c r="D1150" s="149"/>
    </row>
    <row r="1151" spans="4:4" x14ac:dyDescent="0.2">
      <c r="D1151" s="149"/>
    </row>
    <row r="1152" spans="4:4" x14ac:dyDescent="0.2">
      <c r="D1152" s="149"/>
    </row>
    <row r="1153" spans="4:4" x14ac:dyDescent="0.2">
      <c r="D1153" s="149"/>
    </row>
    <row r="1154" spans="4:4" x14ac:dyDescent="0.2">
      <c r="D1154" s="149"/>
    </row>
    <row r="1155" spans="4:4" x14ac:dyDescent="0.2">
      <c r="D1155" s="149"/>
    </row>
    <row r="1156" spans="4:4" x14ac:dyDescent="0.2">
      <c r="D1156" s="149"/>
    </row>
    <row r="1157" spans="4:4" x14ac:dyDescent="0.2">
      <c r="D1157" s="149"/>
    </row>
    <row r="1158" spans="4:4" x14ac:dyDescent="0.2">
      <c r="D1158" s="149"/>
    </row>
    <row r="1159" spans="4:4" x14ac:dyDescent="0.2">
      <c r="D1159" s="149"/>
    </row>
    <row r="1160" spans="4:4" x14ac:dyDescent="0.2">
      <c r="D1160" s="149"/>
    </row>
    <row r="1161" spans="4:4" x14ac:dyDescent="0.2">
      <c r="D1161" s="149"/>
    </row>
    <row r="1162" spans="4:4" x14ac:dyDescent="0.2">
      <c r="D1162" s="149"/>
    </row>
    <row r="1163" spans="4:4" x14ac:dyDescent="0.2">
      <c r="D1163" s="149"/>
    </row>
    <row r="1164" spans="4:4" x14ac:dyDescent="0.2">
      <c r="D1164" s="149"/>
    </row>
    <row r="1165" spans="4:4" x14ac:dyDescent="0.2">
      <c r="D1165" s="149"/>
    </row>
    <row r="1166" spans="4:4" x14ac:dyDescent="0.2">
      <c r="D1166" s="149"/>
    </row>
    <row r="1167" spans="4:4" x14ac:dyDescent="0.2">
      <c r="D1167" s="149"/>
    </row>
    <row r="1168" spans="4:4" x14ac:dyDescent="0.2">
      <c r="D1168" s="149"/>
    </row>
    <row r="1169" spans="4:4" x14ac:dyDescent="0.2">
      <c r="D1169" s="149"/>
    </row>
    <row r="1170" spans="4:4" x14ac:dyDescent="0.2">
      <c r="D1170" s="149"/>
    </row>
    <row r="1171" spans="4:4" x14ac:dyDescent="0.2">
      <c r="D1171" s="149"/>
    </row>
    <row r="1172" spans="4:4" x14ac:dyDescent="0.2">
      <c r="D1172" s="149"/>
    </row>
    <row r="1173" spans="4:4" x14ac:dyDescent="0.2">
      <c r="D1173" s="149"/>
    </row>
    <row r="1174" spans="4:4" x14ac:dyDescent="0.2">
      <c r="D1174" s="149"/>
    </row>
    <row r="1175" spans="4:4" x14ac:dyDescent="0.2">
      <c r="D1175" s="149"/>
    </row>
    <row r="1176" spans="4:4" x14ac:dyDescent="0.2">
      <c r="D1176" s="149"/>
    </row>
    <row r="1177" spans="4:4" x14ac:dyDescent="0.2">
      <c r="D1177" s="149"/>
    </row>
    <row r="1178" spans="4:4" x14ac:dyDescent="0.2">
      <c r="D1178" s="149"/>
    </row>
    <row r="1179" spans="4:4" x14ac:dyDescent="0.2">
      <c r="D1179" s="149"/>
    </row>
    <row r="1180" spans="4:4" x14ac:dyDescent="0.2">
      <c r="D1180" s="149"/>
    </row>
    <row r="1181" spans="4:4" x14ac:dyDescent="0.2">
      <c r="D1181" s="149"/>
    </row>
    <row r="1182" spans="4:4" x14ac:dyDescent="0.2">
      <c r="D1182" s="149"/>
    </row>
    <row r="1183" spans="4:4" x14ac:dyDescent="0.2">
      <c r="D1183" s="149"/>
    </row>
    <row r="1184" spans="4:4" x14ac:dyDescent="0.2">
      <c r="D1184" s="149"/>
    </row>
    <row r="1185" spans="4:4" x14ac:dyDescent="0.2">
      <c r="D1185" s="149"/>
    </row>
    <row r="1186" spans="4:4" x14ac:dyDescent="0.2">
      <c r="D1186" s="149"/>
    </row>
    <row r="1187" spans="4:4" x14ac:dyDescent="0.2">
      <c r="D1187" s="149"/>
    </row>
    <row r="1188" spans="4:4" x14ac:dyDescent="0.2">
      <c r="D1188" s="149"/>
    </row>
    <row r="1189" spans="4:4" x14ac:dyDescent="0.2">
      <c r="D1189" s="149"/>
    </row>
    <row r="1190" spans="4:4" x14ac:dyDescent="0.2">
      <c r="D1190" s="149"/>
    </row>
    <row r="1191" spans="4:4" x14ac:dyDescent="0.2">
      <c r="D1191" s="149"/>
    </row>
    <row r="1192" spans="4:4" x14ac:dyDescent="0.2">
      <c r="D1192" s="149"/>
    </row>
    <row r="1193" spans="4:4" x14ac:dyDescent="0.2">
      <c r="D1193" s="149"/>
    </row>
    <row r="1194" spans="4:4" x14ac:dyDescent="0.2">
      <c r="D1194" s="149"/>
    </row>
    <row r="1195" spans="4:4" x14ac:dyDescent="0.2">
      <c r="D1195" s="149"/>
    </row>
    <row r="1196" spans="4:4" x14ac:dyDescent="0.2">
      <c r="D1196" s="149"/>
    </row>
    <row r="1197" spans="4:4" x14ac:dyDescent="0.2">
      <c r="D1197" s="149"/>
    </row>
    <row r="1198" spans="4:4" x14ac:dyDescent="0.2">
      <c r="D1198" s="149"/>
    </row>
    <row r="1199" spans="4:4" x14ac:dyDescent="0.2">
      <c r="D1199" s="149"/>
    </row>
    <row r="1200" spans="4:4" x14ac:dyDescent="0.2">
      <c r="D1200" s="149"/>
    </row>
    <row r="1201" spans="4:4" x14ac:dyDescent="0.2">
      <c r="D1201" s="149"/>
    </row>
    <row r="1202" spans="4:4" x14ac:dyDescent="0.2">
      <c r="D1202" s="149"/>
    </row>
    <row r="1203" spans="4:4" x14ac:dyDescent="0.2">
      <c r="D1203" s="149"/>
    </row>
    <row r="1204" spans="4:4" x14ac:dyDescent="0.2">
      <c r="D1204" s="149"/>
    </row>
    <row r="1205" spans="4:4" x14ac:dyDescent="0.2">
      <c r="D1205" s="149"/>
    </row>
    <row r="1206" spans="4:4" x14ac:dyDescent="0.2">
      <c r="D1206" s="149"/>
    </row>
    <row r="1207" spans="4:4" x14ac:dyDescent="0.2">
      <c r="D1207" s="149"/>
    </row>
    <row r="1208" spans="4:4" x14ac:dyDescent="0.2">
      <c r="D1208" s="149"/>
    </row>
    <row r="1209" spans="4:4" x14ac:dyDescent="0.2">
      <c r="D1209" s="149"/>
    </row>
    <row r="1210" spans="4:4" x14ac:dyDescent="0.2">
      <c r="D1210" s="149"/>
    </row>
    <row r="1211" spans="4:4" x14ac:dyDescent="0.2">
      <c r="D1211" s="149"/>
    </row>
    <row r="1212" spans="4:4" x14ac:dyDescent="0.2">
      <c r="D1212" s="149"/>
    </row>
    <row r="1213" spans="4:4" x14ac:dyDescent="0.2">
      <c r="D1213" s="149"/>
    </row>
    <row r="1214" spans="4:4" x14ac:dyDescent="0.2">
      <c r="D1214" s="149"/>
    </row>
    <row r="1215" spans="4:4" x14ac:dyDescent="0.2">
      <c r="D1215" s="149"/>
    </row>
    <row r="1216" spans="4:4" x14ac:dyDescent="0.2">
      <c r="D1216" s="149"/>
    </row>
    <row r="1217" spans="4:4" x14ac:dyDescent="0.2">
      <c r="D1217" s="149"/>
    </row>
    <row r="1218" spans="4:4" x14ac:dyDescent="0.2">
      <c r="D1218" s="149"/>
    </row>
    <row r="1219" spans="4:4" x14ac:dyDescent="0.2">
      <c r="D1219" s="149"/>
    </row>
    <row r="1220" spans="4:4" x14ac:dyDescent="0.2">
      <c r="D1220" s="149"/>
    </row>
    <row r="1221" spans="4:4" x14ac:dyDescent="0.2">
      <c r="D1221" s="149"/>
    </row>
    <row r="1222" spans="4:4" x14ac:dyDescent="0.2">
      <c r="D1222" s="149"/>
    </row>
    <row r="1223" spans="4:4" x14ac:dyDescent="0.2">
      <c r="D1223" s="149"/>
    </row>
    <row r="1224" spans="4:4" x14ac:dyDescent="0.2">
      <c r="D1224" s="149"/>
    </row>
    <row r="1225" spans="4:4" x14ac:dyDescent="0.2">
      <c r="D1225" s="149"/>
    </row>
    <row r="1226" spans="4:4" x14ac:dyDescent="0.2">
      <c r="D1226" s="149"/>
    </row>
    <row r="1227" spans="4:4" x14ac:dyDescent="0.2">
      <c r="D1227" s="149"/>
    </row>
    <row r="1228" spans="4:4" x14ac:dyDescent="0.2">
      <c r="D1228" s="149"/>
    </row>
    <row r="1229" spans="4:4" x14ac:dyDescent="0.2">
      <c r="D1229" s="149"/>
    </row>
    <row r="1230" spans="4:4" x14ac:dyDescent="0.2">
      <c r="D1230" s="149"/>
    </row>
    <row r="1231" spans="4:4" x14ac:dyDescent="0.2">
      <c r="D1231" s="149"/>
    </row>
    <row r="1232" spans="4:4" x14ac:dyDescent="0.2">
      <c r="D1232" s="149"/>
    </row>
    <row r="1233" spans="4:4" x14ac:dyDescent="0.2">
      <c r="D1233" s="149"/>
    </row>
    <row r="1234" spans="4:4" x14ac:dyDescent="0.2">
      <c r="D1234" s="149"/>
    </row>
    <row r="1235" spans="4:4" x14ac:dyDescent="0.2">
      <c r="D1235" s="149"/>
    </row>
    <row r="1236" spans="4:4" x14ac:dyDescent="0.2">
      <c r="D1236" s="149"/>
    </row>
    <row r="1237" spans="4:4" x14ac:dyDescent="0.2">
      <c r="D1237" s="149"/>
    </row>
    <row r="1238" spans="4:4" x14ac:dyDescent="0.2">
      <c r="D1238" s="149"/>
    </row>
    <row r="1239" spans="4:4" x14ac:dyDescent="0.2">
      <c r="D1239" s="149"/>
    </row>
    <row r="1240" spans="4:4" x14ac:dyDescent="0.2">
      <c r="D1240" s="149"/>
    </row>
    <row r="1241" spans="4:4" x14ac:dyDescent="0.2">
      <c r="D1241" s="149"/>
    </row>
    <row r="1242" spans="4:4" x14ac:dyDescent="0.2">
      <c r="D1242" s="149"/>
    </row>
    <row r="1243" spans="4:4" x14ac:dyDescent="0.2">
      <c r="D1243" s="149"/>
    </row>
    <row r="1244" spans="4:4" x14ac:dyDescent="0.2">
      <c r="D1244" s="149"/>
    </row>
    <row r="1245" spans="4:4" x14ac:dyDescent="0.2">
      <c r="D1245" s="149"/>
    </row>
    <row r="1246" spans="4:4" x14ac:dyDescent="0.2">
      <c r="D1246" s="149"/>
    </row>
    <row r="1247" spans="4:4" x14ac:dyDescent="0.2">
      <c r="D1247" s="149"/>
    </row>
    <row r="1248" spans="4:4" x14ac:dyDescent="0.2">
      <c r="D1248" s="149"/>
    </row>
    <row r="1249" spans="4:4" x14ac:dyDescent="0.2">
      <c r="D1249" s="149"/>
    </row>
    <row r="1250" spans="4:4" x14ac:dyDescent="0.2">
      <c r="D1250" s="149"/>
    </row>
    <row r="1251" spans="4:4" x14ac:dyDescent="0.2">
      <c r="D1251" s="149"/>
    </row>
    <row r="1252" spans="4:4" x14ac:dyDescent="0.2">
      <c r="D1252" s="149"/>
    </row>
    <row r="1253" spans="4:4" x14ac:dyDescent="0.2">
      <c r="D1253" s="149"/>
    </row>
    <row r="1254" spans="4:4" x14ac:dyDescent="0.2">
      <c r="D1254" s="149"/>
    </row>
    <row r="1255" spans="4:4" x14ac:dyDescent="0.2">
      <c r="D1255" s="149"/>
    </row>
    <row r="1256" spans="4:4" x14ac:dyDescent="0.2">
      <c r="D1256" s="149"/>
    </row>
    <row r="1257" spans="4:4" x14ac:dyDescent="0.2">
      <c r="D1257" s="149"/>
    </row>
    <row r="1258" spans="4:4" x14ac:dyDescent="0.2">
      <c r="D1258" s="149"/>
    </row>
    <row r="1259" spans="4:4" x14ac:dyDescent="0.2">
      <c r="D1259" s="149"/>
    </row>
    <row r="1260" spans="4:4" x14ac:dyDescent="0.2">
      <c r="D1260" s="149"/>
    </row>
    <row r="1261" spans="4:4" x14ac:dyDescent="0.2">
      <c r="D1261" s="149"/>
    </row>
    <row r="1262" spans="4:4" x14ac:dyDescent="0.2">
      <c r="D1262" s="149"/>
    </row>
    <row r="1263" spans="4:4" x14ac:dyDescent="0.2">
      <c r="D1263" s="149"/>
    </row>
    <row r="1264" spans="4:4" x14ac:dyDescent="0.2">
      <c r="D1264" s="149"/>
    </row>
    <row r="1265" spans="4:4" x14ac:dyDescent="0.2">
      <c r="D1265" s="149"/>
    </row>
    <row r="1266" spans="4:4" x14ac:dyDescent="0.2">
      <c r="D1266" s="149"/>
    </row>
    <row r="1267" spans="4:4" x14ac:dyDescent="0.2">
      <c r="D1267" s="149"/>
    </row>
    <row r="1268" spans="4:4" x14ac:dyDescent="0.2">
      <c r="D1268" s="149"/>
    </row>
    <row r="1269" spans="4:4" x14ac:dyDescent="0.2">
      <c r="D1269" s="149"/>
    </row>
    <row r="1270" spans="4:4" x14ac:dyDescent="0.2">
      <c r="D1270" s="149"/>
    </row>
    <row r="1271" spans="4:4" x14ac:dyDescent="0.2">
      <c r="D1271" s="149"/>
    </row>
    <row r="1272" spans="4:4" x14ac:dyDescent="0.2">
      <c r="D1272" s="149"/>
    </row>
    <row r="1273" spans="4:4" x14ac:dyDescent="0.2">
      <c r="D1273" s="149"/>
    </row>
    <row r="1274" spans="4:4" x14ac:dyDescent="0.2">
      <c r="D1274" s="149"/>
    </row>
    <row r="1275" spans="4:4" x14ac:dyDescent="0.2">
      <c r="D1275" s="149"/>
    </row>
    <row r="1276" spans="4:4" x14ac:dyDescent="0.2">
      <c r="D1276" s="149"/>
    </row>
    <row r="1277" spans="4:4" x14ac:dyDescent="0.2">
      <c r="D1277" s="149"/>
    </row>
    <row r="1278" spans="4:4" x14ac:dyDescent="0.2">
      <c r="D1278" s="149"/>
    </row>
    <row r="1279" spans="4:4" x14ac:dyDescent="0.2">
      <c r="D1279" s="149"/>
    </row>
    <row r="1280" spans="4:4" x14ac:dyDescent="0.2">
      <c r="D1280" s="149"/>
    </row>
    <row r="1281" spans="4:4" x14ac:dyDescent="0.2">
      <c r="D1281" s="149"/>
    </row>
    <row r="1282" spans="4:4" x14ac:dyDescent="0.2">
      <c r="D1282" s="149"/>
    </row>
    <row r="1283" spans="4:4" x14ac:dyDescent="0.2">
      <c r="D1283" s="149"/>
    </row>
    <row r="1284" spans="4:4" x14ac:dyDescent="0.2">
      <c r="D1284" s="149"/>
    </row>
    <row r="1285" spans="4:4" x14ac:dyDescent="0.2">
      <c r="D1285" s="149"/>
    </row>
    <row r="1286" spans="4:4" x14ac:dyDescent="0.2">
      <c r="D1286" s="149"/>
    </row>
    <row r="1287" spans="4:4" x14ac:dyDescent="0.2">
      <c r="D1287" s="149"/>
    </row>
    <row r="1288" spans="4:4" x14ac:dyDescent="0.2">
      <c r="D1288" s="149"/>
    </row>
    <row r="1289" spans="4:4" x14ac:dyDescent="0.2">
      <c r="D1289" s="149"/>
    </row>
    <row r="1290" spans="4:4" x14ac:dyDescent="0.2">
      <c r="D1290" s="149"/>
    </row>
    <row r="1291" spans="4:4" x14ac:dyDescent="0.2">
      <c r="D1291" s="149"/>
    </row>
    <row r="1292" spans="4:4" x14ac:dyDescent="0.2">
      <c r="D1292" s="149"/>
    </row>
    <row r="1293" spans="4:4" x14ac:dyDescent="0.2">
      <c r="D1293" s="149"/>
    </row>
    <row r="1294" spans="4:4" x14ac:dyDescent="0.2">
      <c r="D1294" s="149"/>
    </row>
    <row r="1295" spans="4:4" x14ac:dyDescent="0.2">
      <c r="D1295" s="149"/>
    </row>
    <row r="1296" spans="4:4" x14ac:dyDescent="0.2">
      <c r="D1296" s="149"/>
    </row>
    <row r="1297" spans="4:4" x14ac:dyDescent="0.2">
      <c r="D1297" s="149"/>
    </row>
    <row r="1298" spans="4:4" x14ac:dyDescent="0.2">
      <c r="D1298" s="149"/>
    </row>
    <row r="1299" spans="4:4" x14ac:dyDescent="0.2">
      <c r="D1299" s="149"/>
    </row>
    <row r="1300" spans="4:4" x14ac:dyDescent="0.2">
      <c r="D1300" s="149"/>
    </row>
    <row r="1301" spans="4:4" x14ac:dyDescent="0.2">
      <c r="D1301" s="149"/>
    </row>
    <row r="1302" spans="4:4" x14ac:dyDescent="0.2">
      <c r="D1302" s="149"/>
    </row>
    <row r="1303" spans="4:4" x14ac:dyDescent="0.2">
      <c r="D1303" s="149"/>
    </row>
    <row r="1304" spans="4:4" x14ac:dyDescent="0.2">
      <c r="D1304" s="149"/>
    </row>
    <row r="1305" spans="4:4" x14ac:dyDescent="0.2">
      <c r="D1305" s="149"/>
    </row>
    <row r="1306" spans="4:4" x14ac:dyDescent="0.2">
      <c r="D1306" s="149"/>
    </row>
    <row r="1307" spans="4:4" x14ac:dyDescent="0.2">
      <c r="D1307" s="149"/>
    </row>
    <row r="1308" spans="4:4" x14ac:dyDescent="0.2">
      <c r="D1308" s="149"/>
    </row>
    <row r="1309" spans="4:4" x14ac:dyDescent="0.2">
      <c r="D1309" s="149"/>
    </row>
    <row r="1310" spans="4:4" x14ac:dyDescent="0.2">
      <c r="D1310" s="149"/>
    </row>
    <row r="1311" spans="4:4" x14ac:dyDescent="0.2">
      <c r="D1311" s="149"/>
    </row>
    <row r="1312" spans="4:4" x14ac:dyDescent="0.2">
      <c r="D1312" s="149"/>
    </row>
    <row r="1313" spans="4:4" x14ac:dyDescent="0.2">
      <c r="D1313" s="149"/>
    </row>
    <row r="1314" spans="4:4" x14ac:dyDescent="0.2">
      <c r="D1314" s="149"/>
    </row>
    <row r="1315" spans="4:4" x14ac:dyDescent="0.2">
      <c r="D1315" s="149"/>
    </row>
    <row r="1316" spans="4:4" x14ac:dyDescent="0.2">
      <c r="D1316" s="149"/>
    </row>
    <row r="1317" spans="4:4" x14ac:dyDescent="0.2">
      <c r="D1317" s="149"/>
    </row>
    <row r="1318" spans="4:4" x14ac:dyDescent="0.2">
      <c r="D1318" s="149"/>
    </row>
    <row r="1319" spans="4:4" x14ac:dyDescent="0.2">
      <c r="D1319" s="149"/>
    </row>
    <row r="1320" spans="4:4" x14ac:dyDescent="0.2">
      <c r="D1320" s="149"/>
    </row>
    <row r="1321" spans="4:4" x14ac:dyDescent="0.2">
      <c r="D1321" s="149"/>
    </row>
    <row r="1322" spans="4:4" x14ac:dyDescent="0.2">
      <c r="D1322" s="149"/>
    </row>
    <row r="1323" spans="4:4" x14ac:dyDescent="0.2">
      <c r="D1323" s="149"/>
    </row>
    <row r="1324" spans="4:4" x14ac:dyDescent="0.2">
      <c r="D1324" s="149"/>
    </row>
    <row r="1325" spans="4:4" x14ac:dyDescent="0.2">
      <c r="D1325" s="149"/>
    </row>
    <row r="1326" spans="4:4" x14ac:dyDescent="0.2">
      <c r="D1326" s="149"/>
    </row>
    <row r="1327" spans="4:4" x14ac:dyDescent="0.2">
      <c r="D1327" s="149"/>
    </row>
    <row r="1328" spans="4:4" x14ac:dyDescent="0.2">
      <c r="D1328" s="149"/>
    </row>
    <row r="1329" spans="4:4" x14ac:dyDescent="0.2">
      <c r="D1329" s="149"/>
    </row>
    <row r="1330" spans="4:4" x14ac:dyDescent="0.2">
      <c r="D1330" s="149"/>
    </row>
    <row r="1331" spans="4:4" x14ac:dyDescent="0.2">
      <c r="D1331" s="149"/>
    </row>
    <row r="1332" spans="4:4" x14ac:dyDescent="0.2">
      <c r="D1332" s="149"/>
    </row>
    <row r="1333" spans="4:4" x14ac:dyDescent="0.2">
      <c r="D1333" s="149"/>
    </row>
    <row r="1334" spans="4:4" x14ac:dyDescent="0.2">
      <c r="D1334" s="149"/>
    </row>
    <row r="1335" spans="4:4" x14ac:dyDescent="0.2">
      <c r="D1335" s="149"/>
    </row>
    <row r="1336" spans="4:4" x14ac:dyDescent="0.2">
      <c r="D1336" s="149"/>
    </row>
    <row r="1337" spans="4:4" x14ac:dyDescent="0.2">
      <c r="D1337" s="149"/>
    </row>
    <row r="1338" spans="4:4" x14ac:dyDescent="0.2">
      <c r="D1338" s="149"/>
    </row>
    <row r="1339" spans="4:4" x14ac:dyDescent="0.2">
      <c r="D1339" s="149"/>
    </row>
    <row r="1340" spans="4:4" x14ac:dyDescent="0.2">
      <c r="D1340" s="149"/>
    </row>
    <row r="1341" spans="4:4" x14ac:dyDescent="0.2">
      <c r="D1341" s="149"/>
    </row>
    <row r="1342" spans="4:4" x14ac:dyDescent="0.2">
      <c r="D1342" s="149"/>
    </row>
    <row r="1343" spans="4:4" x14ac:dyDescent="0.2">
      <c r="D1343" s="149"/>
    </row>
    <row r="1344" spans="4:4" x14ac:dyDescent="0.2">
      <c r="D1344" s="149"/>
    </row>
    <row r="1345" spans="4:4" x14ac:dyDescent="0.2">
      <c r="D1345" s="149"/>
    </row>
    <row r="1346" spans="4:4" x14ac:dyDescent="0.2">
      <c r="D1346" s="149"/>
    </row>
    <row r="1347" spans="4:4" x14ac:dyDescent="0.2">
      <c r="D1347" s="149"/>
    </row>
    <row r="1348" spans="4:4" x14ac:dyDescent="0.2">
      <c r="D1348" s="149"/>
    </row>
    <row r="1349" spans="4:4" x14ac:dyDescent="0.2">
      <c r="D1349" s="149"/>
    </row>
    <row r="1350" spans="4:4" x14ac:dyDescent="0.2">
      <c r="D1350" s="149"/>
    </row>
    <row r="1351" spans="4:4" x14ac:dyDescent="0.2">
      <c r="D1351" s="149"/>
    </row>
    <row r="1352" spans="4:4" x14ac:dyDescent="0.2">
      <c r="D1352" s="149"/>
    </row>
    <row r="1353" spans="4:4" x14ac:dyDescent="0.2">
      <c r="D1353" s="149"/>
    </row>
    <row r="1354" spans="4:4" x14ac:dyDescent="0.2">
      <c r="D1354" s="149"/>
    </row>
    <row r="1355" spans="4:4" x14ac:dyDescent="0.2">
      <c r="D1355" s="149"/>
    </row>
    <row r="1356" spans="4:4" x14ac:dyDescent="0.2">
      <c r="D1356" s="149"/>
    </row>
    <row r="1357" spans="4:4" x14ac:dyDescent="0.2">
      <c r="D1357" s="149"/>
    </row>
    <row r="1358" spans="4:4" x14ac:dyDescent="0.2">
      <c r="D1358" s="149"/>
    </row>
    <row r="1359" spans="4:4" x14ac:dyDescent="0.2">
      <c r="D1359" s="149"/>
    </row>
    <row r="1360" spans="4:4" x14ac:dyDescent="0.2">
      <c r="D1360" s="149"/>
    </row>
    <row r="1361" spans="4:4" x14ac:dyDescent="0.2">
      <c r="D1361" s="149"/>
    </row>
    <row r="1362" spans="4:4" x14ac:dyDescent="0.2">
      <c r="D1362" s="149"/>
    </row>
    <row r="1363" spans="4:4" x14ac:dyDescent="0.2">
      <c r="D1363" s="149"/>
    </row>
    <row r="1364" spans="4:4" x14ac:dyDescent="0.2">
      <c r="D1364" s="149"/>
    </row>
    <row r="1365" spans="4:4" x14ac:dyDescent="0.2">
      <c r="D1365" s="149"/>
    </row>
    <row r="1366" spans="4:4" x14ac:dyDescent="0.2">
      <c r="D1366" s="149"/>
    </row>
    <row r="1367" spans="4:4" x14ac:dyDescent="0.2">
      <c r="D1367" s="149"/>
    </row>
    <row r="1368" spans="4:4" x14ac:dyDescent="0.2">
      <c r="D1368" s="149"/>
    </row>
    <row r="1369" spans="4:4" x14ac:dyDescent="0.2">
      <c r="D1369" s="149"/>
    </row>
    <row r="1370" spans="4:4" x14ac:dyDescent="0.2">
      <c r="D1370" s="149"/>
    </row>
    <row r="1371" spans="4:4" x14ac:dyDescent="0.2">
      <c r="D1371" s="149"/>
    </row>
    <row r="1372" spans="4:4" x14ac:dyDescent="0.2">
      <c r="D1372" s="149"/>
    </row>
    <row r="1373" spans="4:4" x14ac:dyDescent="0.2">
      <c r="D1373" s="149"/>
    </row>
    <row r="1374" spans="4:4" x14ac:dyDescent="0.2">
      <c r="D1374" s="149"/>
    </row>
    <row r="1375" spans="4:4" x14ac:dyDescent="0.2">
      <c r="D1375" s="149"/>
    </row>
    <row r="1376" spans="4:4" x14ac:dyDescent="0.2">
      <c r="D1376" s="149"/>
    </row>
    <row r="1377" spans="4:4" x14ac:dyDescent="0.2">
      <c r="D1377" s="149"/>
    </row>
    <row r="1378" spans="4:4" x14ac:dyDescent="0.2">
      <c r="D1378" s="149"/>
    </row>
    <row r="1379" spans="4:4" x14ac:dyDescent="0.2">
      <c r="D1379" s="149"/>
    </row>
    <row r="1380" spans="4:4" x14ac:dyDescent="0.2">
      <c r="D1380" s="149"/>
    </row>
    <row r="1381" spans="4:4" x14ac:dyDescent="0.2">
      <c r="D1381" s="149"/>
    </row>
    <row r="1382" spans="4:4" x14ac:dyDescent="0.2">
      <c r="D1382" s="149"/>
    </row>
    <row r="1383" spans="4:4" x14ac:dyDescent="0.2">
      <c r="D1383" s="149"/>
    </row>
    <row r="1384" spans="4:4" x14ac:dyDescent="0.2">
      <c r="D1384" s="149"/>
    </row>
    <row r="1385" spans="4:4" x14ac:dyDescent="0.2">
      <c r="D1385" s="149"/>
    </row>
    <row r="1386" spans="4:4" x14ac:dyDescent="0.2">
      <c r="D1386" s="149"/>
    </row>
    <row r="1387" spans="4:4" x14ac:dyDescent="0.2">
      <c r="D1387" s="149"/>
    </row>
    <row r="1388" spans="4:4" x14ac:dyDescent="0.2">
      <c r="D1388" s="149"/>
    </row>
    <row r="1389" spans="4:4" x14ac:dyDescent="0.2">
      <c r="D1389" s="149"/>
    </row>
    <row r="1390" spans="4:4" x14ac:dyDescent="0.2">
      <c r="D1390" s="149"/>
    </row>
    <row r="1391" spans="4:4" x14ac:dyDescent="0.2">
      <c r="D1391" s="149"/>
    </row>
    <row r="1392" spans="4:4" x14ac:dyDescent="0.2">
      <c r="D1392" s="149"/>
    </row>
    <row r="1393" spans="4:4" x14ac:dyDescent="0.2">
      <c r="D1393" s="149"/>
    </row>
    <row r="1394" spans="4:4" x14ac:dyDescent="0.2">
      <c r="D1394" s="149"/>
    </row>
    <row r="1395" spans="4:4" x14ac:dyDescent="0.2">
      <c r="D1395" s="149"/>
    </row>
    <row r="1396" spans="4:4" x14ac:dyDescent="0.2">
      <c r="D1396" s="149"/>
    </row>
    <row r="1397" spans="4:4" x14ac:dyDescent="0.2">
      <c r="D1397" s="149"/>
    </row>
    <row r="1398" spans="4:4" x14ac:dyDescent="0.2">
      <c r="D1398" s="149"/>
    </row>
    <row r="1399" spans="4:4" x14ac:dyDescent="0.2">
      <c r="D1399" s="149"/>
    </row>
    <row r="1400" spans="4:4" x14ac:dyDescent="0.2">
      <c r="D1400" s="149"/>
    </row>
    <row r="1401" spans="4:4" x14ac:dyDescent="0.2">
      <c r="D1401" s="149"/>
    </row>
    <row r="1402" spans="4:4" x14ac:dyDescent="0.2">
      <c r="D1402" s="149"/>
    </row>
    <row r="1403" spans="4:4" x14ac:dyDescent="0.2">
      <c r="D1403" s="149"/>
    </row>
    <row r="1404" spans="4:4" x14ac:dyDescent="0.2">
      <c r="D1404" s="149"/>
    </row>
    <row r="1405" spans="4:4" x14ac:dyDescent="0.2">
      <c r="D1405" s="149"/>
    </row>
    <row r="1406" spans="4:4" x14ac:dyDescent="0.2">
      <c r="D1406" s="149"/>
    </row>
    <row r="1407" spans="4:4" x14ac:dyDescent="0.2">
      <c r="D1407" s="149"/>
    </row>
    <row r="1408" spans="4:4" x14ac:dyDescent="0.2">
      <c r="D1408" s="149"/>
    </row>
    <row r="1409" spans="4:4" x14ac:dyDescent="0.2">
      <c r="D1409" s="149"/>
    </row>
    <row r="1410" spans="4:4" x14ac:dyDescent="0.2">
      <c r="D1410" s="149"/>
    </row>
    <row r="1411" spans="4:4" x14ac:dyDescent="0.2">
      <c r="D1411" s="149"/>
    </row>
    <row r="1412" spans="4:4" x14ac:dyDescent="0.2">
      <c r="D1412" s="149"/>
    </row>
    <row r="1413" spans="4:4" x14ac:dyDescent="0.2">
      <c r="D1413" s="149"/>
    </row>
    <row r="1414" spans="4:4" x14ac:dyDescent="0.2">
      <c r="D1414" s="149"/>
    </row>
    <row r="1415" spans="4:4" x14ac:dyDescent="0.2">
      <c r="D1415" s="149"/>
    </row>
    <row r="1416" spans="4:4" x14ac:dyDescent="0.2">
      <c r="D1416" s="149"/>
    </row>
    <row r="1417" spans="4:4" x14ac:dyDescent="0.2">
      <c r="D1417" s="149"/>
    </row>
    <row r="1418" spans="4:4" x14ac:dyDescent="0.2">
      <c r="D1418" s="149"/>
    </row>
    <row r="1419" spans="4:4" x14ac:dyDescent="0.2">
      <c r="D1419" s="149"/>
    </row>
    <row r="1420" spans="4:4" x14ac:dyDescent="0.2">
      <c r="D1420" s="149"/>
    </row>
    <row r="1421" spans="4:4" x14ac:dyDescent="0.2">
      <c r="D1421" s="149"/>
    </row>
    <row r="1422" spans="4:4" x14ac:dyDescent="0.2">
      <c r="D1422" s="149"/>
    </row>
    <row r="1423" spans="4:4" x14ac:dyDescent="0.2">
      <c r="D1423" s="149"/>
    </row>
    <row r="1424" spans="4:4" x14ac:dyDescent="0.2">
      <c r="D1424" s="149"/>
    </row>
    <row r="1425" spans="4:4" x14ac:dyDescent="0.2">
      <c r="D1425" s="149"/>
    </row>
    <row r="1426" spans="4:4" x14ac:dyDescent="0.2">
      <c r="D1426" s="149"/>
    </row>
    <row r="1427" spans="4:4" x14ac:dyDescent="0.2">
      <c r="D1427" s="149"/>
    </row>
    <row r="1428" spans="4:4" x14ac:dyDescent="0.2">
      <c r="D1428" s="149"/>
    </row>
    <row r="1429" spans="4:4" x14ac:dyDescent="0.2">
      <c r="D1429" s="149"/>
    </row>
    <row r="1430" spans="4:4" x14ac:dyDescent="0.2">
      <c r="D1430" s="149"/>
    </row>
    <row r="1431" spans="4:4" x14ac:dyDescent="0.2">
      <c r="D1431" s="149"/>
    </row>
    <row r="1432" spans="4:4" x14ac:dyDescent="0.2">
      <c r="D1432" s="149"/>
    </row>
    <row r="1433" spans="4:4" x14ac:dyDescent="0.2">
      <c r="D1433" s="149"/>
    </row>
    <row r="1434" spans="4:4" x14ac:dyDescent="0.2">
      <c r="D1434" s="149"/>
    </row>
    <row r="1435" spans="4:4" x14ac:dyDescent="0.2">
      <c r="D1435" s="149"/>
    </row>
    <row r="1436" spans="4:4" x14ac:dyDescent="0.2">
      <c r="D1436" s="149"/>
    </row>
    <row r="1437" spans="4:4" x14ac:dyDescent="0.2">
      <c r="D1437" s="149"/>
    </row>
    <row r="1438" spans="4:4" x14ac:dyDescent="0.2">
      <c r="D1438" s="149"/>
    </row>
    <row r="1439" spans="4:4" x14ac:dyDescent="0.2">
      <c r="D1439" s="149"/>
    </row>
    <row r="1440" spans="4:4" x14ac:dyDescent="0.2">
      <c r="D1440" s="149"/>
    </row>
    <row r="1441" spans="4:4" x14ac:dyDescent="0.2">
      <c r="D1441" s="149"/>
    </row>
    <row r="1442" spans="4:4" x14ac:dyDescent="0.2">
      <c r="D1442" s="149"/>
    </row>
    <row r="1443" spans="4:4" x14ac:dyDescent="0.2">
      <c r="D1443" s="149"/>
    </row>
    <row r="1444" spans="4:4" x14ac:dyDescent="0.2">
      <c r="D1444" s="149"/>
    </row>
    <row r="1445" spans="4:4" x14ac:dyDescent="0.2">
      <c r="D1445" s="149"/>
    </row>
    <row r="1446" spans="4:4" x14ac:dyDescent="0.2">
      <c r="D1446" s="149"/>
    </row>
    <row r="1447" spans="4:4" x14ac:dyDescent="0.2">
      <c r="D1447" s="149"/>
    </row>
    <row r="1448" spans="4:4" x14ac:dyDescent="0.2">
      <c r="D1448" s="149"/>
    </row>
    <row r="1449" spans="4:4" x14ac:dyDescent="0.2">
      <c r="D1449" s="149"/>
    </row>
    <row r="1450" spans="4:4" x14ac:dyDescent="0.2">
      <c r="D1450" s="149"/>
    </row>
    <row r="1451" spans="4:4" x14ac:dyDescent="0.2">
      <c r="D1451" s="149"/>
    </row>
    <row r="1452" spans="4:4" x14ac:dyDescent="0.2">
      <c r="D1452" s="149"/>
    </row>
    <row r="1453" spans="4:4" x14ac:dyDescent="0.2">
      <c r="D1453" s="149"/>
    </row>
    <row r="1454" spans="4:4" x14ac:dyDescent="0.2">
      <c r="D1454" s="149"/>
    </row>
    <row r="1455" spans="4:4" x14ac:dyDescent="0.2">
      <c r="D1455" s="149"/>
    </row>
    <row r="1456" spans="4:4" x14ac:dyDescent="0.2">
      <c r="D1456" s="149"/>
    </row>
    <row r="1457" spans="4:4" x14ac:dyDescent="0.2">
      <c r="D1457" s="149"/>
    </row>
    <row r="1458" spans="4:4" x14ac:dyDescent="0.2">
      <c r="D1458" s="149"/>
    </row>
    <row r="1459" spans="4:4" x14ac:dyDescent="0.2">
      <c r="D1459" s="149"/>
    </row>
    <row r="1460" spans="4:4" x14ac:dyDescent="0.2">
      <c r="D1460" s="149"/>
    </row>
    <row r="1461" spans="4:4" x14ac:dyDescent="0.2">
      <c r="D1461" s="149"/>
    </row>
    <row r="1462" spans="4:4" x14ac:dyDescent="0.2">
      <c r="D1462" s="149"/>
    </row>
    <row r="1463" spans="4:4" x14ac:dyDescent="0.2">
      <c r="D1463" s="149"/>
    </row>
    <row r="1464" spans="4:4" x14ac:dyDescent="0.2">
      <c r="D1464" s="149"/>
    </row>
    <row r="1465" spans="4:4" x14ac:dyDescent="0.2">
      <c r="D1465" s="149"/>
    </row>
    <row r="1466" spans="4:4" x14ac:dyDescent="0.2">
      <c r="D1466" s="149"/>
    </row>
    <row r="1467" spans="4:4" x14ac:dyDescent="0.2">
      <c r="D1467" s="149"/>
    </row>
    <row r="1468" spans="4:4" x14ac:dyDescent="0.2">
      <c r="D1468" s="149"/>
    </row>
    <row r="1469" spans="4:4" x14ac:dyDescent="0.2">
      <c r="D1469" s="149"/>
    </row>
    <row r="1470" spans="4:4" x14ac:dyDescent="0.2">
      <c r="D1470" s="149"/>
    </row>
    <row r="1471" spans="4:4" x14ac:dyDescent="0.2">
      <c r="D1471" s="149"/>
    </row>
    <row r="1472" spans="4:4" x14ac:dyDescent="0.2">
      <c r="D1472" s="149"/>
    </row>
    <row r="1473" spans="4:4" x14ac:dyDescent="0.2">
      <c r="D1473" s="149"/>
    </row>
    <row r="1474" spans="4:4" x14ac:dyDescent="0.2">
      <c r="D1474" s="149"/>
    </row>
    <row r="1475" spans="4:4" x14ac:dyDescent="0.2">
      <c r="D1475" s="149"/>
    </row>
    <row r="1476" spans="4:4" x14ac:dyDescent="0.2">
      <c r="D1476" s="149"/>
    </row>
    <row r="1477" spans="4:4" x14ac:dyDescent="0.2">
      <c r="D1477" s="149"/>
    </row>
    <row r="1478" spans="4:4" x14ac:dyDescent="0.2">
      <c r="D1478" s="149"/>
    </row>
    <row r="1479" spans="4:4" x14ac:dyDescent="0.2">
      <c r="D1479" s="149"/>
    </row>
    <row r="1480" spans="4:4" x14ac:dyDescent="0.2">
      <c r="D1480" s="149"/>
    </row>
    <row r="1481" spans="4:4" x14ac:dyDescent="0.2">
      <c r="D1481" s="149"/>
    </row>
    <row r="1482" spans="4:4" x14ac:dyDescent="0.2">
      <c r="D1482" s="149"/>
    </row>
    <row r="1483" spans="4:4" x14ac:dyDescent="0.2">
      <c r="D1483" s="149"/>
    </row>
    <row r="1484" spans="4:4" x14ac:dyDescent="0.2">
      <c r="D1484" s="149"/>
    </row>
    <row r="1485" spans="4:4" x14ac:dyDescent="0.2">
      <c r="D1485" s="149"/>
    </row>
    <row r="1486" spans="4:4" x14ac:dyDescent="0.2">
      <c r="D1486" s="149"/>
    </row>
    <row r="1487" spans="4:4" x14ac:dyDescent="0.2">
      <c r="D1487" s="149"/>
    </row>
    <row r="1488" spans="4:4" x14ac:dyDescent="0.2">
      <c r="D1488" s="149"/>
    </row>
    <row r="1489" spans="4:4" x14ac:dyDescent="0.2">
      <c r="D1489" s="149"/>
    </row>
    <row r="1490" spans="4:4" x14ac:dyDescent="0.2">
      <c r="D1490" s="149"/>
    </row>
    <row r="1491" spans="4:4" x14ac:dyDescent="0.2">
      <c r="D1491" s="149"/>
    </row>
    <row r="1492" spans="4:4" x14ac:dyDescent="0.2">
      <c r="D1492" s="149"/>
    </row>
    <row r="1493" spans="4:4" x14ac:dyDescent="0.2">
      <c r="D1493" s="149"/>
    </row>
    <row r="1494" spans="4:4" x14ac:dyDescent="0.2">
      <c r="D1494" s="149"/>
    </row>
    <row r="1495" spans="4:4" x14ac:dyDescent="0.2">
      <c r="D1495" s="149"/>
    </row>
    <row r="1496" spans="4:4" x14ac:dyDescent="0.2">
      <c r="D1496" s="149"/>
    </row>
    <row r="1497" spans="4:4" x14ac:dyDescent="0.2">
      <c r="D1497" s="149"/>
    </row>
    <row r="1498" spans="4:4" x14ac:dyDescent="0.2">
      <c r="D1498" s="149"/>
    </row>
    <row r="1499" spans="4:4" x14ac:dyDescent="0.2">
      <c r="D1499" s="149"/>
    </row>
    <row r="1500" spans="4:4" x14ac:dyDescent="0.2">
      <c r="D1500" s="149"/>
    </row>
    <row r="1501" spans="4:4" x14ac:dyDescent="0.2">
      <c r="D1501" s="149"/>
    </row>
    <row r="1502" spans="4:4" x14ac:dyDescent="0.2">
      <c r="D1502" s="149"/>
    </row>
    <row r="1503" spans="4:4" x14ac:dyDescent="0.2">
      <c r="D1503" s="149"/>
    </row>
    <row r="1504" spans="4:4" x14ac:dyDescent="0.2">
      <c r="D1504" s="149"/>
    </row>
    <row r="1505" spans="4:4" x14ac:dyDescent="0.2">
      <c r="D1505" s="149"/>
    </row>
    <row r="1506" spans="4:4" x14ac:dyDescent="0.2">
      <c r="D1506" s="149"/>
    </row>
    <row r="1507" spans="4:4" x14ac:dyDescent="0.2">
      <c r="D1507" s="149"/>
    </row>
    <row r="1508" spans="4:4" x14ac:dyDescent="0.2">
      <c r="D1508" s="149"/>
    </row>
    <row r="1509" spans="4:4" x14ac:dyDescent="0.2">
      <c r="D1509" s="149"/>
    </row>
    <row r="1510" spans="4:4" x14ac:dyDescent="0.2">
      <c r="D1510" s="149"/>
    </row>
    <row r="1511" spans="4:4" x14ac:dyDescent="0.2">
      <c r="D1511" s="149"/>
    </row>
    <row r="1512" spans="4:4" x14ac:dyDescent="0.2">
      <c r="D1512" s="149"/>
    </row>
    <row r="1513" spans="4:4" x14ac:dyDescent="0.2">
      <c r="D1513" s="149"/>
    </row>
    <row r="1514" spans="4:4" x14ac:dyDescent="0.2">
      <c r="D1514" s="149"/>
    </row>
    <row r="1515" spans="4:4" x14ac:dyDescent="0.2">
      <c r="D1515" s="149"/>
    </row>
    <row r="1516" spans="4:4" x14ac:dyDescent="0.2">
      <c r="D1516" s="149"/>
    </row>
    <row r="1517" spans="4:4" x14ac:dyDescent="0.2">
      <c r="D1517" s="149"/>
    </row>
    <row r="1518" spans="4:4" x14ac:dyDescent="0.2">
      <c r="D1518" s="149"/>
    </row>
    <row r="1519" spans="4:4" x14ac:dyDescent="0.2">
      <c r="D1519" s="149"/>
    </row>
    <row r="1520" spans="4:4" x14ac:dyDescent="0.2">
      <c r="D1520" s="149"/>
    </row>
    <row r="1521" spans="4:4" x14ac:dyDescent="0.2">
      <c r="D1521" s="149"/>
    </row>
    <row r="1522" spans="4:4" x14ac:dyDescent="0.2">
      <c r="D1522" s="149"/>
    </row>
    <row r="1523" spans="4:4" x14ac:dyDescent="0.2">
      <c r="D1523" s="149"/>
    </row>
    <row r="1524" spans="4:4" x14ac:dyDescent="0.2">
      <c r="D1524" s="149"/>
    </row>
    <row r="1525" spans="4:4" x14ac:dyDescent="0.2">
      <c r="D1525" s="149"/>
    </row>
    <row r="1526" spans="4:4" x14ac:dyDescent="0.2">
      <c r="D1526" s="149"/>
    </row>
    <row r="1527" spans="4:4" x14ac:dyDescent="0.2">
      <c r="D1527" s="149"/>
    </row>
    <row r="1528" spans="4:4" x14ac:dyDescent="0.2">
      <c r="D1528" s="149"/>
    </row>
    <row r="1529" spans="4:4" x14ac:dyDescent="0.2">
      <c r="D1529" s="149"/>
    </row>
    <row r="1530" spans="4:4" x14ac:dyDescent="0.2">
      <c r="D1530" s="149"/>
    </row>
    <row r="1531" spans="4:4" x14ac:dyDescent="0.2">
      <c r="D1531" s="149"/>
    </row>
    <row r="1532" spans="4:4" x14ac:dyDescent="0.2">
      <c r="D1532" s="149"/>
    </row>
    <row r="1533" spans="4:4" x14ac:dyDescent="0.2">
      <c r="D1533" s="149"/>
    </row>
    <row r="1534" spans="4:4" x14ac:dyDescent="0.2">
      <c r="D1534" s="149"/>
    </row>
    <row r="1535" spans="4:4" x14ac:dyDescent="0.2">
      <c r="D1535" s="149"/>
    </row>
    <row r="1536" spans="4:4" x14ac:dyDescent="0.2">
      <c r="D1536" s="149"/>
    </row>
    <row r="1537" spans="4:4" x14ac:dyDescent="0.2">
      <c r="D1537" s="149"/>
    </row>
    <row r="1538" spans="4:4" x14ac:dyDescent="0.2">
      <c r="D1538" s="149"/>
    </row>
    <row r="1539" spans="4:4" x14ac:dyDescent="0.2">
      <c r="D1539" s="149"/>
    </row>
    <row r="1540" spans="4:4" x14ac:dyDescent="0.2">
      <c r="D1540" s="149"/>
    </row>
    <row r="1541" spans="4:4" x14ac:dyDescent="0.2">
      <c r="D1541" s="149"/>
    </row>
    <row r="1542" spans="4:4" x14ac:dyDescent="0.2">
      <c r="D1542" s="149"/>
    </row>
    <row r="1543" spans="4:4" x14ac:dyDescent="0.2">
      <c r="D1543" s="149"/>
    </row>
    <row r="1544" spans="4:4" x14ac:dyDescent="0.2">
      <c r="D1544" s="149"/>
    </row>
    <row r="1545" spans="4:4" x14ac:dyDescent="0.2">
      <c r="D1545" s="149"/>
    </row>
    <row r="1546" spans="4:4" x14ac:dyDescent="0.2">
      <c r="D1546" s="149"/>
    </row>
    <row r="1547" spans="4:4" x14ac:dyDescent="0.2">
      <c r="D1547" s="149"/>
    </row>
    <row r="1548" spans="4:4" x14ac:dyDescent="0.2">
      <c r="D1548" s="149"/>
    </row>
    <row r="1549" spans="4:4" x14ac:dyDescent="0.2">
      <c r="D1549" s="149"/>
    </row>
    <row r="1550" spans="4:4" x14ac:dyDescent="0.2">
      <c r="D1550" s="149"/>
    </row>
    <row r="1551" spans="4:4" x14ac:dyDescent="0.2">
      <c r="D1551" s="149"/>
    </row>
    <row r="1552" spans="4:4" x14ac:dyDescent="0.2">
      <c r="D1552" s="149"/>
    </row>
    <row r="1553" spans="4:4" x14ac:dyDescent="0.2">
      <c r="D1553" s="149"/>
    </row>
    <row r="1554" spans="4:4" x14ac:dyDescent="0.2">
      <c r="D1554" s="149"/>
    </row>
    <row r="1555" spans="4:4" x14ac:dyDescent="0.2">
      <c r="D1555" s="149"/>
    </row>
    <row r="1556" spans="4:4" x14ac:dyDescent="0.2">
      <c r="D1556" s="149"/>
    </row>
    <row r="1557" spans="4:4" x14ac:dyDescent="0.2">
      <c r="D1557" s="149"/>
    </row>
    <row r="1558" spans="4:4" x14ac:dyDescent="0.2">
      <c r="D1558" s="149"/>
    </row>
    <row r="1559" spans="4:4" x14ac:dyDescent="0.2">
      <c r="D1559" s="149"/>
    </row>
    <row r="1560" spans="4:4" x14ac:dyDescent="0.2">
      <c r="D1560" s="149"/>
    </row>
    <row r="1561" spans="4:4" x14ac:dyDescent="0.2">
      <c r="D1561" s="149"/>
    </row>
    <row r="1562" spans="4:4" x14ac:dyDescent="0.2">
      <c r="D1562" s="149"/>
    </row>
    <row r="1563" spans="4:4" x14ac:dyDescent="0.2">
      <c r="D1563" s="149"/>
    </row>
    <row r="1564" spans="4:4" x14ac:dyDescent="0.2">
      <c r="D1564" s="149"/>
    </row>
    <row r="1565" spans="4:4" x14ac:dyDescent="0.2">
      <c r="D1565" s="149"/>
    </row>
    <row r="1566" spans="4:4" x14ac:dyDescent="0.2">
      <c r="D1566" s="149"/>
    </row>
    <row r="1567" spans="4:4" x14ac:dyDescent="0.2">
      <c r="D1567" s="149"/>
    </row>
    <row r="1568" spans="4:4" x14ac:dyDescent="0.2">
      <c r="D1568" s="149"/>
    </row>
    <row r="1569" spans="4:4" x14ac:dyDescent="0.2">
      <c r="D1569" s="149"/>
    </row>
    <row r="1570" spans="4:4" x14ac:dyDescent="0.2">
      <c r="D1570" s="149"/>
    </row>
    <row r="1571" spans="4:4" x14ac:dyDescent="0.2">
      <c r="D1571" s="149"/>
    </row>
    <row r="1572" spans="4:4" x14ac:dyDescent="0.2">
      <c r="D1572" s="149"/>
    </row>
    <row r="1573" spans="4:4" x14ac:dyDescent="0.2">
      <c r="D1573" s="149"/>
    </row>
    <row r="1574" spans="4:4" x14ac:dyDescent="0.2">
      <c r="D1574" s="149"/>
    </row>
    <row r="1575" spans="4:4" x14ac:dyDescent="0.2">
      <c r="D1575" s="149"/>
    </row>
    <row r="1576" spans="4:4" x14ac:dyDescent="0.2">
      <c r="D1576" s="149"/>
    </row>
    <row r="1577" spans="4:4" x14ac:dyDescent="0.2">
      <c r="D1577" s="149"/>
    </row>
    <row r="1578" spans="4:4" x14ac:dyDescent="0.2">
      <c r="D1578" s="149"/>
    </row>
    <row r="1579" spans="4:4" x14ac:dyDescent="0.2">
      <c r="D1579" s="149"/>
    </row>
    <row r="1580" spans="4:4" x14ac:dyDescent="0.2">
      <c r="D1580" s="149"/>
    </row>
    <row r="1581" spans="4:4" x14ac:dyDescent="0.2">
      <c r="D1581" s="149"/>
    </row>
    <row r="1582" spans="4:4" x14ac:dyDescent="0.2">
      <c r="D1582" s="149"/>
    </row>
    <row r="1583" spans="4:4" x14ac:dyDescent="0.2">
      <c r="D1583" s="149"/>
    </row>
    <row r="1584" spans="4:4" x14ac:dyDescent="0.2">
      <c r="D1584" s="149"/>
    </row>
    <row r="1585" spans="4:4" x14ac:dyDescent="0.2">
      <c r="D1585" s="149"/>
    </row>
    <row r="1586" spans="4:4" x14ac:dyDescent="0.2">
      <c r="D1586" s="149"/>
    </row>
    <row r="1587" spans="4:4" x14ac:dyDescent="0.2">
      <c r="D1587" s="149"/>
    </row>
    <row r="1588" spans="4:4" x14ac:dyDescent="0.2">
      <c r="D1588" s="149"/>
    </row>
    <row r="1589" spans="4:4" x14ac:dyDescent="0.2">
      <c r="D1589" s="149"/>
    </row>
    <row r="1590" spans="4:4" x14ac:dyDescent="0.2">
      <c r="D1590" s="149"/>
    </row>
    <row r="1591" spans="4:4" x14ac:dyDescent="0.2">
      <c r="D1591" s="149"/>
    </row>
    <row r="1592" spans="4:4" x14ac:dyDescent="0.2">
      <c r="D1592" s="149"/>
    </row>
    <row r="1593" spans="4:4" x14ac:dyDescent="0.2">
      <c r="D1593" s="149"/>
    </row>
    <row r="1594" spans="4:4" x14ac:dyDescent="0.2">
      <c r="D1594" s="149"/>
    </row>
    <row r="1595" spans="4:4" x14ac:dyDescent="0.2">
      <c r="D1595" s="149"/>
    </row>
    <row r="1596" spans="4:4" x14ac:dyDescent="0.2">
      <c r="D1596" s="149"/>
    </row>
    <row r="1597" spans="4:4" x14ac:dyDescent="0.2">
      <c r="D1597" s="149"/>
    </row>
    <row r="1598" spans="4:4" x14ac:dyDescent="0.2">
      <c r="D1598" s="149"/>
    </row>
    <row r="1599" spans="4:4" x14ac:dyDescent="0.2">
      <c r="D1599" s="149"/>
    </row>
    <row r="1600" spans="4:4" x14ac:dyDescent="0.2">
      <c r="D1600" s="149"/>
    </row>
    <row r="1601" spans="4:4" x14ac:dyDescent="0.2">
      <c r="D1601" s="149"/>
    </row>
    <row r="1602" spans="4:4" x14ac:dyDescent="0.2">
      <c r="D1602" s="149"/>
    </row>
    <row r="1603" spans="4:4" x14ac:dyDescent="0.2">
      <c r="D1603" s="149"/>
    </row>
    <row r="1604" spans="4:4" x14ac:dyDescent="0.2">
      <c r="D1604" s="149"/>
    </row>
    <row r="1605" spans="4:4" x14ac:dyDescent="0.2">
      <c r="D1605" s="149"/>
    </row>
    <row r="1606" spans="4:4" x14ac:dyDescent="0.2">
      <c r="D1606" s="149"/>
    </row>
    <row r="1607" spans="4:4" x14ac:dyDescent="0.2">
      <c r="D1607" s="149"/>
    </row>
    <row r="1608" spans="4:4" x14ac:dyDescent="0.2">
      <c r="D1608" s="149"/>
    </row>
    <row r="1609" spans="4:4" x14ac:dyDescent="0.2">
      <c r="D1609" s="149"/>
    </row>
    <row r="1610" spans="4:4" x14ac:dyDescent="0.2">
      <c r="D1610" s="149"/>
    </row>
    <row r="1611" spans="4:4" x14ac:dyDescent="0.2">
      <c r="D1611" s="149"/>
    </row>
    <row r="1612" spans="4:4" x14ac:dyDescent="0.2">
      <c r="D1612" s="149"/>
    </row>
    <row r="1613" spans="4:4" x14ac:dyDescent="0.2">
      <c r="D1613" s="149"/>
    </row>
    <row r="1614" spans="4:4" x14ac:dyDescent="0.2">
      <c r="D1614" s="149"/>
    </row>
    <row r="1615" spans="4:4" x14ac:dyDescent="0.2">
      <c r="D1615" s="149"/>
    </row>
    <row r="1616" spans="4:4" x14ac:dyDescent="0.2">
      <c r="D1616" s="149"/>
    </row>
    <row r="1617" spans="4:4" x14ac:dyDescent="0.2">
      <c r="D1617" s="149"/>
    </row>
    <row r="1618" spans="4:4" x14ac:dyDescent="0.2">
      <c r="D1618" s="149"/>
    </row>
    <row r="1619" spans="4:4" x14ac:dyDescent="0.2">
      <c r="D1619" s="149"/>
    </row>
    <row r="1620" spans="4:4" x14ac:dyDescent="0.2">
      <c r="D1620" s="149"/>
    </row>
    <row r="1621" spans="4:4" x14ac:dyDescent="0.2">
      <c r="D1621" s="149"/>
    </row>
    <row r="1622" spans="4:4" x14ac:dyDescent="0.2">
      <c r="D1622" s="149"/>
    </row>
    <row r="1623" spans="4:4" x14ac:dyDescent="0.2">
      <c r="D1623" s="149"/>
    </row>
    <row r="1624" spans="4:4" x14ac:dyDescent="0.2">
      <c r="D1624" s="149"/>
    </row>
    <row r="1625" spans="4:4" x14ac:dyDescent="0.2">
      <c r="D1625" s="149"/>
    </row>
    <row r="1626" spans="4:4" x14ac:dyDescent="0.2">
      <c r="D1626" s="149"/>
    </row>
    <row r="1627" spans="4:4" x14ac:dyDescent="0.2">
      <c r="D1627" s="149"/>
    </row>
    <row r="1628" spans="4:4" x14ac:dyDescent="0.2">
      <c r="D1628" s="149"/>
    </row>
    <row r="1629" spans="4:4" x14ac:dyDescent="0.2">
      <c r="D1629" s="149"/>
    </row>
    <row r="1630" spans="4:4" x14ac:dyDescent="0.2">
      <c r="D1630" s="149"/>
    </row>
    <row r="1631" spans="4:4" x14ac:dyDescent="0.2">
      <c r="D1631" s="149"/>
    </row>
    <row r="1632" spans="4:4" x14ac:dyDescent="0.2">
      <c r="D1632" s="149"/>
    </row>
    <row r="1633" spans="4:4" x14ac:dyDescent="0.2">
      <c r="D1633" s="149"/>
    </row>
    <row r="1634" spans="4:4" x14ac:dyDescent="0.2">
      <c r="D1634" s="149"/>
    </row>
    <row r="1635" spans="4:4" x14ac:dyDescent="0.2">
      <c r="D1635" s="149"/>
    </row>
    <row r="1636" spans="4:4" x14ac:dyDescent="0.2">
      <c r="D1636" s="149"/>
    </row>
    <row r="1637" spans="4:4" x14ac:dyDescent="0.2">
      <c r="D1637" s="149"/>
    </row>
    <row r="1638" spans="4:4" x14ac:dyDescent="0.2">
      <c r="D1638" s="149"/>
    </row>
    <row r="1639" spans="4:4" x14ac:dyDescent="0.2">
      <c r="D1639" s="149"/>
    </row>
    <row r="1640" spans="4:4" x14ac:dyDescent="0.2">
      <c r="D1640" s="149"/>
    </row>
    <row r="1641" spans="4:4" x14ac:dyDescent="0.2">
      <c r="D1641" s="149"/>
    </row>
    <row r="1642" spans="4:4" x14ac:dyDescent="0.2">
      <c r="D1642" s="149"/>
    </row>
    <row r="1643" spans="4:4" x14ac:dyDescent="0.2">
      <c r="D1643" s="149"/>
    </row>
    <row r="1644" spans="4:4" x14ac:dyDescent="0.2">
      <c r="D1644" s="149"/>
    </row>
    <row r="1645" spans="4:4" x14ac:dyDescent="0.2">
      <c r="D1645" s="149"/>
    </row>
    <row r="1646" spans="4:4" x14ac:dyDescent="0.2">
      <c r="D1646" s="149"/>
    </row>
    <row r="1647" spans="4:4" x14ac:dyDescent="0.2">
      <c r="D1647" s="149"/>
    </row>
    <row r="1648" spans="4:4" x14ac:dyDescent="0.2">
      <c r="D1648" s="149"/>
    </row>
    <row r="1649" spans="4:4" x14ac:dyDescent="0.2">
      <c r="D1649" s="149"/>
    </row>
    <row r="1650" spans="4:4" x14ac:dyDescent="0.2">
      <c r="D1650" s="149"/>
    </row>
    <row r="1651" spans="4:4" x14ac:dyDescent="0.2">
      <c r="D1651" s="149"/>
    </row>
    <row r="1652" spans="4:4" x14ac:dyDescent="0.2">
      <c r="D1652" s="149"/>
    </row>
    <row r="1653" spans="4:4" x14ac:dyDescent="0.2">
      <c r="D1653" s="149"/>
    </row>
    <row r="1654" spans="4:4" x14ac:dyDescent="0.2">
      <c r="D1654" s="149"/>
    </row>
    <row r="1655" spans="4:4" x14ac:dyDescent="0.2">
      <c r="D1655" s="149"/>
    </row>
    <row r="1656" spans="4:4" x14ac:dyDescent="0.2">
      <c r="D1656" s="149"/>
    </row>
    <row r="1657" spans="4:4" x14ac:dyDescent="0.2">
      <c r="D1657" s="149"/>
    </row>
    <row r="1658" spans="4:4" x14ac:dyDescent="0.2">
      <c r="D1658" s="149"/>
    </row>
    <row r="1659" spans="4:4" x14ac:dyDescent="0.2">
      <c r="D1659" s="149"/>
    </row>
    <row r="1660" spans="4:4" x14ac:dyDescent="0.2">
      <c r="D1660" s="149"/>
    </row>
    <row r="1661" spans="4:4" x14ac:dyDescent="0.2">
      <c r="D1661" s="149"/>
    </row>
    <row r="1662" spans="4:4" x14ac:dyDescent="0.2">
      <c r="D1662" s="149"/>
    </row>
    <row r="1663" spans="4:4" x14ac:dyDescent="0.2">
      <c r="D1663" s="149"/>
    </row>
    <row r="1664" spans="4:4" x14ac:dyDescent="0.2">
      <c r="D1664" s="149"/>
    </row>
    <row r="1665" spans="4:4" x14ac:dyDescent="0.2">
      <c r="D1665" s="149"/>
    </row>
    <row r="1666" spans="4:4" x14ac:dyDescent="0.2">
      <c r="D1666" s="149"/>
    </row>
    <row r="1667" spans="4:4" x14ac:dyDescent="0.2">
      <c r="D1667" s="149"/>
    </row>
    <row r="1668" spans="4:4" x14ac:dyDescent="0.2">
      <c r="D1668" s="149"/>
    </row>
    <row r="1669" spans="4:4" x14ac:dyDescent="0.2">
      <c r="D1669" s="149"/>
    </row>
    <row r="1670" spans="4:4" x14ac:dyDescent="0.2">
      <c r="D1670" s="149"/>
    </row>
    <row r="1671" spans="4:4" x14ac:dyDescent="0.2">
      <c r="D1671" s="149"/>
    </row>
    <row r="1672" spans="4:4" x14ac:dyDescent="0.2">
      <c r="D1672" s="149"/>
    </row>
    <row r="1673" spans="4:4" x14ac:dyDescent="0.2">
      <c r="D1673" s="149"/>
    </row>
    <row r="1674" spans="4:4" x14ac:dyDescent="0.2">
      <c r="D1674" s="149"/>
    </row>
    <row r="1675" spans="4:4" x14ac:dyDescent="0.2">
      <c r="D1675" s="149"/>
    </row>
    <row r="1676" spans="4:4" x14ac:dyDescent="0.2">
      <c r="D1676" s="149"/>
    </row>
    <row r="1677" spans="4:4" x14ac:dyDescent="0.2">
      <c r="D1677" s="149"/>
    </row>
    <row r="1678" spans="4:4" x14ac:dyDescent="0.2">
      <c r="D1678" s="149"/>
    </row>
    <row r="1679" spans="4:4" x14ac:dyDescent="0.2">
      <c r="D1679" s="149"/>
    </row>
    <row r="1680" spans="4:4" x14ac:dyDescent="0.2">
      <c r="D1680" s="149"/>
    </row>
    <row r="1681" spans="4:4" x14ac:dyDescent="0.2">
      <c r="D1681" s="149"/>
    </row>
    <row r="1682" spans="4:4" x14ac:dyDescent="0.2">
      <c r="D1682" s="149"/>
    </row>
    <row r="1683" spans="4:4" x14ac:dyDescent="0.2">
      <c r="D1683" s="149"/>
    </row>
    <row r="1684" spans="4:4" x14ac:dyDescent="0.2">
      <c r="D1684" s="149"/>
    </row>
    <row r="1685" spans="4:4" x14ac:dyDescent="0.2">
      <c r="D1685" s="149"/>
    </row>
    <row r="1686" spans="4:4" x14ac:dyDescent="0.2">
      <c r="D1686" s="149"/>
    </row>
    <row r="1687" spans="4:4" x14ac:dyDescent="0.2">
      <c r="D1687" s="149"/>
    </row>
    <row r="1688" spans="4:4" x14ac:dyDescent="0.2">
      <c r="D1688" s="149"/>
    </row>
    <row r="1689" spans="4:4" x14ac:dyDescent="0.2">
      <c r="D1689" s="149"/>
    </row>
    <row r="1690" spans="4:4" x14ac:dyDescent="0.2">
      <c r="D1690" s="149"/>
    </row>
    <row r="1691" spans="4:4" x14ac:dyDescent="0.2">
      <c r="D1691" s="149"/>
    </row>
    <row r="1692" spans="4:4" x14ac:dyDescent="0.2">
      <c r="D1692" s="149"/>
    </row>
    <row r="1693" spans="4:4" x14ac:dyDescent="0.2">
      <c r="D1693" s="149"/>
    </row>
    <row r="1694" spans="4:4" x14ac:dyDescent="0.2">
      <c r="D1694" s="149"/>
    </row>
    <row r="1695" spans="4:4" x14ac:dyDescent="0.2">
      <c r="D1695" s="149"/>
    </row>
    <row r="1696" spans="4:4" x14ac:dyDescent="0.2">
      <c r="D1696" s="149"/>
    </row>
    <row r="1697" spans="4:4" x14ac:dyDescent="0.2">
      <c r="D1697" s="149"/>
    </row>
    <row r="1698" spans="4:4" x14ac:dyDescent="0.2">
      <c r="D1698" s="149"/>
    </row>
    <row r="1699" spans="4:4" x14ac:dyDescent="0.2">
      <c r="D1699" s="149"/>
    </row>
    <row r="1700" spans="4:4" x14ac:dyDescent="0.2">
      <c r="D1700" s="149"/>
    </row>
    <row r="1701" spans="4:4" x14ac:dyDescent="0.2">
      <c r="D1701" s="149"/>
    </row>
    <row r="1702" spans="4:4" x14ac:dyDescent="0.2">
      <c r="D1702" s="149"/>
    </row>
    <row r="1703" spans="4:4" x14ac:dyDescent="0.2">
      <c r="D1703" s="149"/>
    </row>
    <row r="1704" spans="4:4" x14ac:dyDescent="0.2">
      <c r="D1704" s="149"/>
    </row>
    <row r="1705" spans="4:4" x14ac:dyDescent="0.2">
      <c r="D1705" s="149"/>
    </row>
    <row r="1706" spans="4:4" x14ac:dyDescent="0.2">
      <c r="D1706" s="149"/>
    </row>
    <row r="1707" spans="4:4" x14ac:dyDescent="0.2">
      <c r="D1707" s="149"/>
    </row>
    <row r="1708" spans="4:4" x14ac:dyDescent="0.2">
      <c r="D1708" s="149"/>
    </row>
    <row r="1709" spans="4:4" x14ac:dyDescent="0.2">
      <c r="D1709" s="149"/>
    </row>
    <row r="1710" spans="4:4" x14ac:dyDescent="0.2">
      <c r="D1710" s="149"/>
    </row>
    <row r="1711" spans="4:4" x14ac:dyDescent="0.2">
      <c r="D1711" s="149"/>
    </row>
    <row r="1712" spans="4:4" x14ac:dyDescent="0.2">
      <c r="D1712" s="149"/>
    </row>
    <row r="1713" spans="4:4" x14ac:dyDescent="0.2">
      <c r="D1713" s="149"/>
    </row>
    <row r="1714" spans="4:4" x14ac:dyDescent="0.2">
      <c r="D1714" s="149"/>
    </row>
    <row r="1715" spans="4:4" x14ac:dyDescent="0.2">
      <c r="D1715" s="149"/>
    </row>
    <row r="1716" spans="4:4" x14ac:dyDescent="0.2">
      <c r="D1716" s="149"/>
    </row>
    <row r="1717" spans="4:4" x14ac:dyDescent="0.2">
      <c r="D1717" s="149"/>
    </row>
    <row r="1718" spans="4:4" x14ac:dyDescent="0.2">
      <c r="D1718" s="149"/>
    </row>
    <row r="1719" spans="4:4" x14ac:dyDescent="0.2">
      <c r="D1719" s="149"/>
    </row>
    <row r="1720" spans="4:4" x14ac:dyDescent="0.2">
      <c r="D1720" s="149"/>
    </row>
    <row r="1721" spans="4:4" x14ac:dyDescent="0.2">
      <c r="D1721" s="149"/>
    </row>
    <row r="1722" spans="4:4" x14ac:dyDescent="0.2">
      <c r="D1722" s="149"/>
    </row>
    <row r="1723" spans="4:4" x14ac:dyDescent="0.2">
      <c r="D1723" s="149"/>
    </row>
    <row r="1724" spans="4:4" x14ac:dyDescent="0.2">
      <c r="D1724" s="149"/>
    </row>
    <row r="1725" spans="4:4" x14ac:dyDescent="0.2">
      <c r="D1725" s="149"/>
    </row>
    <row r="1726" spans="4:4" x14ac:dyDescent="0.2">
      <c r="D1726" s="149"/>
    </row>
    <row r="1727" spans="4:4" x14ac:dyDescent="0.2">
      <c r="D1727" s="149"/>
    </row>
    <row r="1728" spans="4:4" x14ac:dyDescent="0.2">
      <c r="D1728" s="149"/>
    </row>
    <row r="1729" spans="4:4" x14ac:dyDescent="0.2">
      <c r="D1729" s="149"/>
    </row>
    <row r="1730" spans="4:4" x14ac:dyDescent="0.2">
      <c r="D1730" s="149"/>
    </row>
    <row r="1731" spans="4:4" x14ac:dyDescent="0.2">
      <c r="D1731" s="149"/>
    </row>
    <row r="1732" spans="4:4" x14ac:dyDescent="0.2">
      <c r="D1732" s="149"/>
    </row>
    <row r="1733" spans="4:4" x14ac:dyDescent="0.2">
      <c r="D1733" s="149"/>
    </row>
    <row r="1734" spans="4:4" x14ac:dyDescent="0.2">
      <c r="D1734" s="149"/>
    </row>
    <row r="1735" spans="4:4" x14ac:dyDescent="0.2">
      <c r="D1735" s="149"/>
    </row>
    <row r="1736" spans="4:4" x14ac:dyDescent="0.2">
      <c r="D1736" s="149"/>
    </row>
    <row r="1737" spans="4:4" x14ac:dyDescent="0.2">
      <c r="D1737" s="149"/>
    </row>
    <row r="1738" spans="4:4" x14ac:dyDescent="0.2">
      <c r="D1738" s="149"/>
    </row>
    <row r="1739" spans="4:4" x14ac:dyDescent="0.2">
      <c r="D1739" s="149"/>
    </row>
    <row r="1740" spans="4:4" x14ac:dyDescent="0.2">
      <c r="D1740" s="149"/>
    </row>
    <row r="1741" spans="4:4" x14ac:dyDescent="0.2">
      <c r="D1741" s="149"/>
    </row>
    <row r="1742" spans="4:4" x14ac:dyDescent="0.2">
      <c r="D1742" s="149"/>
    </row>
    <row r="1743" spans="4:4" x14ac:dyDescent="0.2">
      <c r="D1743" s="149"/>
    </row>
    <row r="1744" spans="4:4" x14ac:dyDescent="0.2">
      <c r="D1744" s="149"/>
    </row>
    <row r="1745" spans="4:4" x14ac:dyDescent="0.2">
      <c r="D1745" s="149"/>
    </row>
    <row r="1746" spans="4:4" x14ac:dyDescent="0.2">
      <c r="D1746" s="149"/>
    </row>
    <row r="1747" spans="4:4" x14ac:dyDescent="0.2">
      <c r="D1747" s="149"/>
    </row>
    <row r="1748" spans="4:4" x14ac:dyDescent="0.2">
      <c r="D1748" s="149"/>
    </row>
    <row r="1749" spans="4:4" x14ac:dyDescent="0.2">
      <c r="D1749" s="149"/>
    </row>
    <row r="1750" spans="4:4" x14ac:dyDescent="0.2">
      <c r="D1750" s="149"/>
    </row>
    <row r="1751" spans="4:4" x14ac:dyDescent="0.2">
      <c r="D1751" s="149"/>
    </row>
    <row r="1752" spans="4:4" x14ac:dyDescent="0.2">
      <c r="D1752" s="149"/>
    </row>
    <row r="1753" spans="4:4" x14ac:dyDescent="0.2">
      <c r="D1753" s="149"/>
    </row>
    <row r="1754" spans="4:4" x14ac:dyDescent="0.2">
      <c r="D1754" s="149"/>
    </row>
    <row r="1755" spans="4:4" x14ac:dyDescent="0.2">
      <c r="D1755" s="149"/>
    </row>
    <row r="1756" spans="4:4" x14ac:dyDescent="0.2">
      <c r="D1756" s="149"/>
    </row>
    <row r="1757" spans="4:4" x14ac:dyDescent="0.2">
      <c r="D1757" s="149"/>
    </row>
    <row r="1758" spans="4:4" x14ac:dyDescent="0.2">
      <c r="D1758" s="149"/>
    </row>
    <row r="1759" spans="4:4" x14ac:dyDescent="0.2">
      <c r="D1759" s="149"/>
    </row>
    <row r="1760" spans="4:4" x14ac:dyDescent="0.2">
      <c r="D1760" s="149"/>
    </row>
    <row r="1761" spans="4:4" x14ac:dyDescent="0.2">
      <c r="D1761" s="149"/>
    </row>
    <row r="1762" spans="4:4" x14ac:dyDescent="0.2">
      <c r="D1762" s="149"/>
    </row>
    <row r="1763" spans="4:4" x14ac:dyDescent="0.2">
      <c r="D1763" s="149"/>
    </row>
    <row r="1764" spans="4:4" x14ac:dyDescent="0.2">
      <c r="D1764" s="149"/>
    </row>
    <row r="1765" spans="4:4" x14ac:dyDescent="0.2">
      <c r="D1765" s="149"/>
    </row>
    <row r="1766" spans="4:4" x14ac:dyDescent="0.2">
      <c r="D1766" s="149"/>
    </row>
    <row r="1767" spans="4:4" x14ac:dyDescent="0.2">
      <c r="D1767" s="149"/>
    </row>
    <row r="1768" spans="4:4" x14ac:dyDescent="0.2">
      <c r="D1768" s="149"/>
    </row>
    <row r="1769" spans="4:4" x14ac:dyDescent="0.2">
      <c r="D1769" s="149"/>
    </row>
    <row r="1770" spans="4:4" x14ac:dyDescent="0.2">
      <c r="D1770" s="149"/>
    </row>
    <row r="1771" spans="4:4" x14ac:dyDescent="0.2">
      <c r="D1771" s="149"/>
    </row>
    <row r="1772" spans="4:4" x14ac:dyDescent="0.2">
      <c r="D1772" s="149"/>
    </row>
    <row r="1773" spans="4:4" x14ac:dyDescent="0.2">
      <c r="D1773" s="149"/>
    </row>
    <row r="1774" spans="4:4" x14ac:dyDescent="0.2">
      <c r="D1774" s="149"/>
    </row>
    <row r="1775" spans="4:4" x14ac:dyDescent="0.2">
      <c r="D1775" s="149"/>
    </row>
    <row r="1776" spans="4:4" x14ac:dyDescent="0.2">
      <c r="D1776" s="149"/>
    </row>
    <row r="1777" spans="4:4" x14ac:dyDescent="0.2">
      <c r="D1777" s="149"/>
    </row>
    <row r="1778" spans="4:4" x14ac:dyDescent="0.2">
      <c r="D1778" s="149"/>
    </row>
    <row r="1779" spans="4:4" x14ac:dyDescent="0.2">
      <c r="D1779" s="149"/>
    </row>
    <row r="1780" spans="4:4" x14ac:dyDescent="0.2">
      <c r="D1780" s="149"/>
    </row>
    <row r="1781" spans="4:4" x14ac:dyDescent="0.2">
      <c r="D1781" s="149"/>
    </row>
    <row r="1782" spans="4:4" x14ac:dyDescent="0.2">
      <c r="D1782" s="149"/>
    </row>
    <row r="1783" spans="4:4" x14ac:dyDescent="0.2">
      <c r="D1783" s="149"/>
    </row>
    <row r="1784" spans="4:4" x14ac:dyDescent="0.2">
      <c r="D1784" s="149"/>
    </row>
    <row r="1785" spans="4:4" x14ac:dyDescent="0.2">
      <c r="D1785" s="149"/>
    </row>
    <row r="1786" spans="4:4" x14ac:dyDescent="0.2">
      <c r="D1786" s="149"/>
    </row>
    <row r="1787" spans="4:4" x14ac:dyDescent="0.2">
      <c r="D1787" s="149"/>
    </row>
    <row r="1788" spans="4:4" x14ac:dyDescent="0.2">
      <c r="D1788" s="149"/>
    </row>
    <row r="1789" spans="4:4" x14ac:dyDescent="0.2">
      <c r="D1789" s="149"/>
    </row>
    <row r="1790" spans="4:4" x14ac:dyDescent="0.2">
      <c r="D1790" s="149"/>
    </row>
    <row r="1791" spans="4:4" x14ac:dyDescent="0.2">
      <c r="D1791" s="149"/>
    </row>
    <row r="1792" spans="4:4" x14ac:dyDescent="0.2">
      <c r="D1792" s="149"/>
    </row>
    <row r="1793" spans="4:4" x14ac:dyDescent="0.2">
      <c r="D1793" s="149"/>
    </row>
    <row r="1794" spans="4:4" x14ac:dyDescent="0.2">
      <c r="D1794" s="149"/>
    </row>
    <row r="1795" spans="4:4" x14ac:dyDescent="0.2">
      <c r="D1795" s="149"/>
    </row>
    <row r="1796" spans="4:4" x14ac:dyDescent="0.2">
      <c r="D1796" s="149"/>
    </row>
    <row r="1797" spans="4:4" x14ac:dyDescent="0.2">
      <c r="D1797" s="149"/>
    </row>
    <row r="1798" spans="4:4" x14ac:dyDescent="0.2">
      <c r="D1798" s="149"/>
    </row>
    <row r="1799" spans="4:4" x14ac:dyDescent="0.2">
      <c r="D1799" s="149"/>
    </row>
    <row r="1800" spans="4:4" x14ac:dyDescent="0.2">
      <c r="D1800" s="149"/>
    </row>
    <row r="1801" spans="4:4" x14ac:dyDescent="0.2">
      <c r="D1801" s="149"/>
    </row>
    <row r="1802" spans="4:4" x14ac:dyDescent="0.2">
      <c r="D1802" s="149"/>
    </row>
    <row r="1803" spans="4:4" x14ac:dyDescent="0.2">
      <c r="D1803" s="149"/>
    </row>
    <row r="1804" spans="4:4" x14ac:dyDescent="0.2">
      <c r="D1804" s="149"/>
    </row>
    <row r="1805" spans="4:4" x14ac:dyDescent="0.2">
      <c r="D1805" s="149"/>
    </row>
    <row r="1806" spans="4:4" x14ac:dyDescent="0.2">
      <c r="D1806" s="149"/>
    </row>
    <row r="1807" spans="4:4" x14ac:dyDescent="0.2">
      <c r="D1807" s="149"/>
    </row>
    <row r="1808" spans="4:4" x14ac:dyDescent="0.2">
      <c r="D1808" s="149"/>
    </row>
    <row r="1809" spans="4:4" x14ac:dyDescent="0.2">
      <c r="D1809" s="149"/>
    </row>
    <row r="1810" spans="4:4" x14ac:dyDescent="0.2">
      <c r="D1810" s="149"/>
    </row>
    <row r="1811" spans="4:4" x14ac:dyDescent="0.2">
      <c r="D1811" s="149"/>
    </row>
    <row r="1812" spans="4:4" x14ac:dyDescent="0.2">
      <c r="D1812" s="149"/>
    </row>
    <row r="1813" spans="4:4" x14ac:dyDescent="0.2">
      <c r="D1813" s="149"/>
    </row>
    <row r="1814" spans="4:4" x14ac:dyDescent="0.2">
      <c r="D1814" s="149"/>
    </row>
    <row r="1815" spans="4:4" x14ac:dyDescent="0.2">
      <c r="D1815" s="149"/>
    </row>
    <row r="1816" spans="4:4" x14ac:dyDescent="0.2">
      <c r="D1816" s="149"/>
    </row>
    <row r="1817" spans="4:4" x14ac:dyDescent="0.2">
      <c r="D1817" s="149"/>
    </row>
    <row r="1818" spans="4:4" x14ac:dyDescent="0.2">
      <c r="D1818" s="149"/>
    </row>
    <row r="1819" spans="4:4" x14ac:dyDescent="0.2">
      <c r="D1819" s="149"/>
    </row>
    <row r="1820" spans="4:4" x14ac:dyDescent="0.2">
      <c r="D1820" s="149"/>
    </row>
    <row r="1821" spans="4:4" x14ac:dyDescent="0.2">
      <c r="D1821" s="149"/>
    </row>
    <row r="1822" spans="4:4" x14ac:dyDescent="0.2">
      <c r="D1822" s="149"/>
    </row>
    <row r="1823" spans="4:4" x14ac:dyDescent="0.2">
      <c r="D1823" s="149"/>
    </row>
    <row r="1824" spans="4:4" x14ac:dyDescent="0.2">
      <c r="D1824" s="149"/>
    </row>
    <row r="1825" spans="4:4" x14ac:dyDescent="0.2">
      <c r="D1825" s="149"/>
    </row>
    <row r="1826" spans="4:4" x14ac:dyDescent="0.2">
      <c r="D1826" s="149"/>
    </row>
    <row r="1827" spans="4:4" x14ac:dyDescent="0.2">
      <c r="D1827" s="149"/>
    </row>
    <row r="1828" spans="4:4" x14ac:dyDescent="0.2">
      <c r="D1828" s="149"/>
    </row>
    <row r="1829" spans="4:4" x14ac:dyDescent="0.2">
      <c r="D1829" s="149"/>
    </row>
    <row r="1830" spans="4:4" x14ac:dyDescent="0.2">
      <c r="D1830" s="149"/>
    </row>
    <row r="1831" spans="4:4" x14ac:dyDescent="0.2">
      <c r="D1831" s="149"/>
    </row>
    <row r="1832" spans="4:4" x14ac:dyDescent="0.2">
      <c r="D1832" s="149"/>
    </row>
    <row r="1833" spans="4:4" x14ac:dyDescent="0.2">
      <c r="D1833" s="149"/>
    </row>
    <row r="1834" spans="4:4" x14ac:dyDescent="0.2">
      <c r="D1834" s="149"/>
    </row>
    <row r="1835" spans="4:4" x14ac:dyDescent="0.2">
      <c r="D1835" s="149"/>
    </row>
    <row r="1836" spans="4:4" x14ac:dyDescent="0.2">
      <c r="D1836" s="149"/>
    </row>
    <row r="1837" spans="4:4" x14ac:dyDescent="0.2">
      <c r="D1837" s="149"/>
    </row>
    <row r="1838" spans="4:4" x14ac:dyDescent="0.2">
      <c r="D1838" s="149"/>
    </row>
    <row r="1839" spans="4:4" x14ac:dyDescent="0.2">
      <c r="D1839" s="149"/>
    </row>
    <row r="1840" spans="4:4" x14ac:dyDescent="0.2">
      <c r="D1840" s="149"/>
    </row>
    <row r="1841" spans="4:4" x14ac:dyDescent="0.2">
      <c r="D1841" s="149"/>
    </row>
    <row r="1842" spans="4:4" x14ac:dyDescent="0.2">
      <c r="D1842" s="149"/>
    </row>
    <row r="1843" spans="4:4" x14ac:dyDescent="0.2">
      <c r="D1843" s="149"/>
    </row>
    <row r="1844" spans="4:4" x14ac:dyDescent="0.2">
      <c r="D1844" s="149"/>
    </row>
    <row r="1845" spans="4:4" x14ac:dyDescent="0.2">
      <c r="D1845" s="149"/>
    </row>
    <row r="1846" spans="4:4" x14ac:dyDescent="0.2">
      <c r="D1846" s="149"/>
    </row>
    <row r="1847" spans="4:4" x14ac:dyDescent="0.2">
      <c r="D1847" s="149"/>
    </row>
    <row r="1848" spans="4:4" x14ac:dyDescent="0.2">
      <c r="D1848" s="149"/>
    </row>
    <row r="1849" spans="4:4" x14ac:dyDescent="0.2">
      <c r="D1849" s="149"/>
    </row>
    <row r="1850" spans="4:4" x14ac:dyDescent="0.2">
      <c r="D1850" s="149"/>
    </row>
    <row r="1851" spans="4:4" x14ac:dyDescent="0.2">
      <c r="D1851" s="149"/>
    </row>
    <row r="1852" spans="4:4" x14ac:dyDescent="0.2">
      <c r="D1852" s="149"/>
    </row>
    <row r="1853" spans="4:4" x14ac:dyDescent="0.2">
      <c r="D1853" s="149"/>
    </row>
    <row r="1854" spans="4:4" x14ac:dyDescent="0.2">
      <c r="D1854" s="149"/>
    </row>
    <row r="1855" spans="4:4" x14ac:dyDescent="0.2">
      <c r="D1855" s="149"/>
    </row>
    <row r="1856" spans="4:4" x14ac:dyDescent="0.2">
      <c r="D1856" s="149"/>
    </row>
    <row r="1857" spans="4:4" x14ac:dyDescent="0.2">
      <c r="D1857" s="149"/>
    </row>
    <row r="1858" spans="4:4" x14ac:dyDescent="0.2">
      <c r="D1858" s="149"/>
    </row>
    <row r="1859" spans="4:4" x14ac:dyDescent="0.2">
      <c r="D1859" s="149"/>
    </row>
    <row r="1860" spans="4:4" x14ac:dyDescent="0.2">
      <c r="D1860" s="149"/>
    </row>
    <row r="1861" spans="4:4" x14ac:dyDescent="0.2">
      <c r="D1861" s="149"/>
    </row>
    <row r="1862" spans="4:4" x14ac:dyDescent="0.2">
      <c r="D1862" s="149"/>
    </row>
    <row r="1863" spans="4:4" x14ac:dyDescent="0.2">
      <c r="D1863" s="149"/>
    </row>
    <row r="1864" spans="4:4" x14ac:dyDescent="0.2">
      <c r="D1864" s="149"/>
    </row>
    <row r="1865" spans="4:4" x14ac:dyDescent="0.2">
      <c r="D1865" s="149"/>
    </row>
    <row r="1866" spans="4:4" x14ac:dyDescent="0.2">
      <c r="D1866" s="149"/>
    </row>
    <row r="1867" spans="4:4" x14ac:dyDescent="0.2">
      <c r="D1867" s="149"/>
    </row>
    <row r="1868" spans="4:4" x14ac:dyDescent="0.2">
      <c r="D1868" s="149"/>
    </row>
    <row r="1869" spans="4:4" x14ac:dyDescent="0.2">
      <c r="D1869" s="149"/>
    </row>
    <row r="1870" spans="4:4" x14ac:dyDescent="0.2">
      <c r="D1870" s="149"/>
    </row>
    <row r="1871" spans="4:4" x14ac:dyDescent="0.2">
      <c r="D1871" s="149"/>
    </row>
    <row r="1872" spans="4:4" x14ac:dyDescent="0.2">
      <c r="D1872" s="149"/>
    </row>
    <row r="1873" spans="4:4" x14ac:dyDescent="0.2">
      <c r="D1873" s="149"/>
    </row>
    <row r="1874" spans="4:4" x14ac:dyDescent="0.2">
      <c r="D1874" s="149"/>
    </row>
    <row r="1875" spans="4:4" x14ac:dyDescent="0.2">
      <c r="D1875" s="149"/>
    </row>
    <row r="1876" spans="4:4" x14ac:dyDescent="0.2">
      <c r="D1876" s="149"/>
    </row>
    <row r="1877" spans="4:4" x14ac:dyDescent="0.2">
      <c r="D1877" s="149"/>
    </row>
    <row r="1878" spans="4:4" x14ac:dyDescent="0.2">
      <c r="D1878" s="149"/>
    </row>
    <row r="1879" spans="4:4" x14ac:dyDescent="0.2">
      <c r="D1879" s="149"/>
    </row>
    <row r="1880" spans="4:4" x14ac:dyDescent="0.2">
      <c r="D1880" s="149"/>
    </row>
    <row r="1881" spans="4:4" x14ac:dyDescent="0.2">
      <c r="D1881" s="149"/>
    </row>
    <row r="1882" spans="4:4" x14ac:dyDescent="0.2">
      <c r="D1882" s="149"/>
    </row>
    <row r="1883" spans="4:4" x14ac:dyDescent="0.2">
      <c r="D1883" s="149"/>
    </row>
    <row r="1884" spans="4:4" x14ac:dyDescent="0.2">
      <c r="D1884" s="149"/>
    </row>
    <row r="1885" spans="4:4" x14ac:dyDescent="0.2">
      <c r="D1885" s="149"/>
    </row>
    <row r="1886" spans="4:4" x14ac:dyDescent="0.2">
      <c r="D1886" s="149"/>
    </row>
    <row r="1887" spans="4:4" x14ac:dyDescent="0.2">
      <c r="D1887" s="149"/>
    </row>
    <row r="1888" spans="4:4" x14ac:dyDescent="0.2">
      <c r="D1888" s="149"/>
    </row>
    <row r="1889" spans="4:4" x14ac:dyDescent="0.2">
      <c r="D1889" s="149"/>
    </row>
    <row r="1890" spans="4:4" x14ac:dyDescent="0.2">
      <c r="D1890" s="149"/>
    </row>
    <row r="1891" spans="4:4" x14ac:dyDescent="0.2">
      <c r="D1891" s="149"/>
    </row>
    <row r="1892" spans="4:4" x14ac:dyDescent="0.2">
      <c r="D1892" s="149"/>
    </row>
    <row r="1893" spans="4:4" x14ac:dyDescent="0.2">
      <c r="D1893" s="149"/>
    </row>
    <row r="1894" spans="4:4" x14ac:dyDescent="0.2">
      <c r="D1894" s="149"/>
    </row>
    <row r="1895" spans="4:4" x14ac:dyDescent="0.2">
      <c r="D1895" s="149"/>
    </row>
    <row r="1896" spans="4:4" x14ac:dyDescent="0.2">
      <c r="D1896" s="149"/>
    </row>
    <row r="1897" spans="4:4" x14ac:dyDescent="0.2">
      <c r="D1897" s="149"/>
    </row>
    <row r="1898" spans="4:4" x14ac:dyDescent="0.2">
      <c r="D1898" s="149"/>
    </row>
    <row r="1899" spans="4:4" x14ac:dyDescent="0.2">
      <c r="D1899" s="149"/>
    </row>
    <row r="1900" spans="4:4" x14ac:dyDescent="0.2">
      <c r="D1900" s="149"/>
    </row>
    <row r="1901" spans="4:4" x14ac:dyDescent="0.2">
      <c r="D1901" s="149"/>
    </row>
    <row r="1902" spans="4:4" x14ac:dyDescent="0.2">
      <c r="D1902" s="149"/>
    </row>
    <row r="1903" spans="4:4" x14ac:dyDescent="0.2">
      <c r="D1903" s="149"/>
    </row>
    <row r="1904" spans="4:4" x14ac:dyDescent="0.2">
      <c r="D1904" s="149"/>
    </row>
    <row r="1905" spans="4:4" x14ac:dyDescent="0.2">
      <c r="D1905" s="149"/>
    </row>
    <row r="1906" spans="4:4" x14ac:dyDescent="0.2">
      <c r="D1906" s="149"/>
    </row>
    <row r="1907" spans="4:4" x14ac:dyDescent="0.2">
      <c r="D1907" s="149"/>
    </row>
    <row r="1908" spans="4:4" x14ac:dyDescent="0.2">
      <c r="D1908" s="149"/>
    </row>
    <row r="1909" spans="4:4" x14ac:dyDescent="0.2">
      <c r="D1909" s="149"/>
    </row>
    <row r="1910" spans="4:4" x14ac:dyDescent="0.2">
      <c r="D1910" s="149"/>
    </row>
    <row r="1911" spans="4:4" x14ac:dyDescent="0.2">
      <c r="D1911" s="149"/>
    </row>
    <row r="1912" spans="4:4" x14ac:dyDescent="0.2">
      <c r="D1912" s="149"/>
    </row>
    <row r="1913" spans="4:4" x14ac:dyDescent="0.2">
      <c r="D1913" s="149"/>
    </row>
    <row r="1914" spans="4:4" x14ac:dyDescent="0.2">
      <c r="D1914" s="149"/>
    </row>
    <row r="1915" spans="4:4" x14ac:dyDescent="0.2">
      <c r="D1915" s="149"/>
    </row>
    <row r="1916" spans="4:4" x14ac:dyDescent="0.2">
      <c r="D1916" s="149"/>
    </row>
    <row r="1917" spans="4:4" x14ac:dyDescent="0.2">
      <c r="D1917" s="149"/>
    </row>
    <row r="1918" spans="4:4" x14ac:dyDescent="0.2">
      <c r="D1918" s="149"/>
    </row>
    <row r="1919" spans="4:4" x14ac:dyDescent="0.2">
      <c r="D1919" s="149"/>
    </row>
    <row r="1920" spans="4:4" x14ac:dyDescent="0.2">
      <c r="D1920" s="149"/>
    </row>
    <row r="1921" spans="4:4" x14ac:dyDescent="0.2">
      <c r="D1921" s="149"/>
    </row>
    <row r="1922" spans="4:4" x14ac:dyDescent="0.2">
      <c r="D1922" s="149"/>
    </row>
    <row r="1923" spans="4:4" x14ac:dyDescent="0.2">
      <c r="D1923" s="149"/>
    </row>
    <row r="1924" spans="4:4" x14ac:dyDescent="0.2">
      <c r="D1924" s="149"/>
    </row>
    <row r="1925" spans="4:4" x14ac:dyDescent="0.2">
      <c r="D1925" s="149"/>
    </row>
    <row r="1926" spans="4:4" x14ac:dyDescent="0.2">
      <c r="D1926" s="149"/>
    </row>
    <row r="1927" spans="4:4" x14ac:dyDescent="0.2">
      <c r="D1927" s="149"/>
    </row>
    <row r="1928" spans="4:4" x14ac:dyDescent="0.2">
      <c r="D1928" s="149"/>
    </row>
    <row r="1929" spans="4:4" x14ac:dyDescent="0.2">
      <c r="D1929" s="149"/>
    </row>
    <row r="1930" spans="4:4" x14ac:dyDescent="0.2">
      <c r="D1930" s="149"/>
    </row>
    <row r="1931" spans="4:4" x14ac:dyDescent="0.2">
      <c r="D1931" s="149"/>
    </row>
    <row r="1932" spans="4:4" x14ac:dyDescent="0.2">
      <c r="D1932" s="149"/>
    </row>
    <row r="1933" spans="4:4" x14ac:dyDescent="0.2">
      <c r="D1933" s="149"/>
    </row>
    <row r="1934" spans="4:4" x14ac:dyDescent="0.2">
      <c r="D1934" s="149"/>
    </row>
    <row r="1935" spans="4:4" x14ac:dyDescent="0.2">
      <c r="D1935" s="149"/>
    </row>
    <row r="1936" spans="4:4" x14ac:dyDescent="0.2">
      <c r="D1936" s="149"/>
    </row>
    <row r="1937" spans="4:4" x14ac:dyDescent="0.2">
      <c r="D1937" s="149"/>
    </row>
    <row r="1938" spans="4:4" x14ac:dyDescent="0.2">
      <c r="D1938" s="149"/>
    </row>
    <row r="1939" spans="4:4" x14ac:dyDescent="0.2">
      <c r="D1939" s="149"/>
    </row>
    <row r="1940" spans="4:4" x14ac:dyDescent="0.2">
      <c r="D1940" s="149"/>
    </row>
    <row r="1941" spans="4:4" x14ac:dyDescent="0.2">
      <c r="D1941" s="149"/>
    </row>
    <row r="1942" spans="4:4" x14ac:dyDescent="0.2">
      <c r="D1942" s="149"/>
    </row>
    <row r="1943" spans="4:4" x14ac:dyDescent="0.2">
      <c r="D1943" s="149"/>
    </row>
    <row r="1944" spans="4:4" x14ac:dyDescent="0.2">
      <c r="D1944" s="149"/>
    </row>
    <row r="1945" spans="4:4" x14ac:dyDescent="0.2">
      <c r="D1945" s="149"/>
    </row>
    <row r="1946" spans="4:4" x14ac:dyDescent="0.2">
      <c r="D1946" s="149"/>
    </row>
    <row r="1947" spans="4:4" x14ac:dyDescent="0.2">
      <c r="D1947" s="149"/>
    </row>
    <row r="1948" spans="4:4" x14ac:dyDescent="0.2">
      <c r="D1948" s="149"/>
    </row>
    <row r="1949" spans="4:4" x14ac:dyDescent="0.2">
      <c r="D1949" s="149"/>
    </row>
    <row r="1950" spans="4:4" x14ac:dyDescent="0.2">
      <c r="D1950" s="149"/>
    </row>
    <row r="1951" spans="4:4" x14ac:dyDescent="0.2">
      <c r="D1951" s="149"/>
    </row>
    <row r="1952" spans="4:4" x14ac:dyDescent="0.2">
      <c r="D1952" s="149"/>
    </row>
    <row r="1953" spans="4:4" x14ac:dyDescent="0.2">
      <c r="D1953" s="149"/>
    </row>
    <row r="1954" spans="4:4" x14ac:dyDescent="0.2">
      <c r="D1954" s="149"/>
    </row>
    <row r="1955" spans="4:4" x14ac:dyDescent="0.2">
      <c r="D1955" s="149"/>
    </row>
    <row r="1956" spans="4:4" x14ac:dyDescent="0.2">
      <c r="D1956" s="149"/>
    </row>
    <row r="1957" spans="4:4" x14ac:dyDescent="0.2">
      <c r="D1957" s="149"/>
    </row>
    <row r="1958" spans="4:4" x14ac:dyDescent="0.2">
      <c r="D1958" s="149"/>
    </row>
    <row r="1959" spans="4:4" x14ac:dyDescent="0.2">
      <c r="D1959" s="149"/>
    </row>
    <row r="1960" spans="4:4" x14ac:dyDescent="0.2">
      <c r="D1960" s="149"/>
    </row>
    <row r="1961" spans="4:4" x14ac:dyDescent="0.2">
      <c r="D1961" s="149"/>
    </row>
    <row r="1962" spans="4:4" x14ac:dyDescent="0.2">
      <c r="D1962" s="149"/>
    </row>
    <row r="1963" spans="4:4" x14ac:dyDescent="0.2">
      <c r="D1963" s="149"/>
    </row>
    <row r="1964" spans="4:4" x14ac:dyDescent="0.2">
      <c r="D1964" s="149"/>
    </row>
    <row r="1965" spans="4:4" x14ac:dyDescent="0.2">
      <c r="D1965" s="149"/>
    </row>
    <row r="1966" spans="4:4" x14ac:dyDescent="0.2">
      <c r="D1966" s="149"/>
    </row>
    <row r="1967" spans="4:4" x14ac:dyDescent="0.2">
      <c r="D1967" s="149"/>
    </row>
    <row r="1968" spans="4:4" x14ac:dyDescent="0.2">
      <c r="D1968" s="149"/>
    </row>
    <row r="1969" spans="4:4" x14ac:dyDescent="0.2">
      <c r="D1969" s="149"/>
    </row>
    <row r="1970" spans="4:4" x14ac:dyDescent="0.2">
      <c r="D1970" s="149"/>
    </row>
    <row r="1971" spans="4:4" x14ac:dyDescent="0.2">
      <c r="D1971" s="149"/>
    </row>
    <row r="1972" spans="4:4" x14ac:dyDescent="0.2">
      <c r="D1972" s="149"/>
    </row>
    <row r="1973" spans="4:4" x14ac:dyDescent="0.2">
      <c r="D1973" s="149"/>
    </row>
    <row r="1974" spans="4:4" x14ac:dyDescent="0.2">
      <c r="D1974" s="149"/>
    </row>
    <row r="1975" spans="4:4" x14ac:dyDescent="0.2">
      <c r="D1975" s="149"/>
    </row>
    <row r="1976" spans="4:4" x14ac:dyDescent="0.2">
      <c r="D1976" s="149"/>
    </row>
    <row r="1977" spans="4:4" x14ac:dyDescent="0.2">
      <c r="D1977" s="149"/>
    </row>
    <row r="1978" spans="4:4" x14ac:dyDescent="0.2">
      <c r="D1978" s="149"/>
    </row>
    <row r="1979" spans="4:4" x14ac:dyDescent="0.2">
      <c r="D1979" s="149"/>
    </row>
    <row r="1980" spans="4:4" x14ac:dyDescent="0.2">
      <c r="D1980" s="149"/>
    </row>
    <row r="1981" spans="4:4" x14ac:dyDescent="0.2">
      <c r="D1981" s="149"/>
    </row>
    <row r="1982" spans="4:4" x14ac:dyDescent="0.2">
      <c r="D1982" s="149"/>
    </row>
    <row r="1983" spans="4:4" x14ac:dyDescent="0.2">
      <c r="D1983" s="149"/>
    </row>
    <row r="1984" spans="4:4" x14ac:dyDescent="0.2">
      <c r="D1984" s="149"/>
    </row>
    <row r="1985" spans="4:4" x14ac:dyDescent="0.2">
      <c r="D1985" s="149"/>
    </row>
    <row r="1986" spans="4:4" x14ac:dyDescent="0.2">
      <c r="D1986" s="149"/>
    </row>
    <row r="1987" spans="4:4" x14ac:dyDescent="0.2">
      <c r="D1987" s="149"/>
    </row>
    <row r="1988" spans="4:4" x14ac:dyDescent="0.2">
      <c r="D1988" s="149"/>
    </row>
    <row r="1989" spans="4:4" x14ac:dyDescent="0.2">
      <c r="D1989" s="149"/>
    </row>
    <row r="1990" spans="4:4" x14ac:dyDescent="0.2">
      <c r="D1990" s="149"/>
    </row>
    <row r="1991" spans="4:4" x14ac:dyDescent="0.2">
      <c r="D1991" s="149"/>
    </row>
    <row r="1992" spans="4:4" x14ac:dyDescent="0.2">
      <c r="D1992" s="149"/>
    </row>
    <row r="1993" spans="4:4" x14ac:dyDescent="0.2">
      <c r="D1993" s="149"/>
    </row>
    <row r="1994" spans="4:4" x14ac:dyDescent="0.2">
      <c r="D1994" s="149"/>
    </row>
    <row r="1995" spans="4:4" x14ac:dyDescent="0.2">
      <c r="D1995" s="149"/>
    </row>
    <row r="1996" spans="4:4" x14ac:dyDescent="0.2">
      <c r="D1996" s="149"/>
    </row>
    <row r="1997" spans="4:4" x14ac:dyDescent="0.2">
      <c r="D1997" s="149"/>
    </row>
    <row r="1998" spans="4:4" x14ac:dyDescent="0.2">
      <c r="D1998" s="149"/>
    </row>
    <row r="1999" spans="4:4" x14ac:dyDescent="0.2">
      <c r="D1999" s="149"/>
    </row>
    <row r="2000" spans="4:4" x14ac:dyDescent="0.2">
      <c r="D2000" s="149"/>
    </row>
    <row r="2001" spans="4:4" x14ac:dyDescent="0.2">
      <c r="D2001" s="149"/>
    </row>
    <row r="2002" spans="4:4" x14ac:dyDescent="0.2">
      <c r="D2002" s="149"/>
    </row>
    <row r="2003" spans="4:4" x14ac:dyDescent="0.2">
      <c r="D2003" s="149"/>
    </row>
    <row r="2004" spans="4:4" x14ac:dyDescent="0.2">
      <c r="D2004" s="149"/>
    </row>
    <row r="2005" spans="4:4" x14ac:dyDescent="0.2">
      <c r="D2005" s="149"/>
    </row>
    <row r="2006" spans="4:4" x14ac:dyDescent="0.2">
      <c r="D2006" s="149"/>
    </row>
    <row r="2007" spans="4:4" x14ac:dyDescent="0.2">
      <c r="D2007" s="149"/>
    </row>
    <row r="2008" spans="4:4" x14ac:dyDescent="0.2">
      <c r="D2008" s="149"/>
    </row>
    <row r="2009" spans="4:4" x14ac:dyDescent="0.2">
      <c r="D2009" s="149"/>
    </row>
    <row r="2010" spans="4:4" x14ac:dyDescent="0.2">
      <c r="D2010" s="149"/>
    </row>
    <row r="2011" spans="4:4" x14ac:dyDescent="0.2">
      <c r="D2011" s="149"/>
    </row>
    <row r="2012" spans="4:4" x14ac:dyDescent="0.2">
      <c r="D2012" s="149"/>
    </row>
    <row r="2013" spans="4:4" x14ac:dyDescent="0.2">
      <c r="D2013" s="149"/>
    </row>
    <row r="2014" spans="4:4" x14ac:dyDescent="0.2">
      <c r="D2014" s="149"/>
    </row>
    <row r="2015" spans="4:4" x14ac:dyDescent="0.2">
      <c r="D2015" s="149"/>
    </row>
    <row r="2016" spans="4:4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  <row r="4991" spans="4:4" x14ac:dyDescent="0.2">
      <c r="D4991" s="149"/>
    </row>
    <row r="4992" spans="4:4" x14ac:dyDescent="0.2">
      <c r="D4992" s="149"/>
    </row>
    <row r="4993" spans="4:4" x14ac:dyDescent="0.2">
      <c r="D4993" s="149"/>
    </row>
    <row r="4994" spans="4:4" x14ac:dyDescent="0.2">
      <c r="D4994" s="149"/>
    </row>
    <row r="4995" spans="4:4" x14ac:dyDescent="0.2">
      <c r="D4995" s="149"/>
    </row>
  </sheetData>
  <sheetProtection password="C630" sheet="1" objects="1" scenarios="1"/>
  <mergeCells count="17">
    <mergeCell ref="C135:G135"/>
    <mergeCell ref="C30:G30"/>
    <mergeCell ref="C90:G90"/>
    <mergeCell ref="C128:G128"/>
    <mergeCell ref="C132:G132"/>
    <mergeCell ref="C29:G29"/>
    <mergeCell ref="A1:G1"/>
    <mergeCell ref="C2:G2"/>
    <mergeCell ref="C3:G3"/>
    <mergeCell ref="C4:G4"/>
    <mergeCell ref="C18:G18"/>
    <mergeCell ref="C22:G22"/>
    <mergeCell ref="C23:G23"/>
    <mergeCell ref="C24:G24"/>
    <mergeCell ref="C25:G25"/>
    <mergeCell ref="C26:G26"/>
    <mergeCell ref="C27:G2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Stanislav Štětka</cp:lastModifiedBy>
  <cp:lastPrinted>2018-12-05T09:46:14Z</cp:lastPrinted>
  <dcterms:created xsi:type="dcterms:W3CDTF">2009-04-08T07:15:50Z</dcterms:created>
  <dcterms:modified xsi:type="dcterms:W3CDTF">2018-12-06T13:10:10Z</dcterms:modified>
</cp:coreProperties>
</file>